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solidatededison-my.sharepoint.com/personal/bankerw_oru_com/Documents/IIP NJ/"/>
    </mc:Choice>
  </mc:AlternateContent>
  <xr:revisionPtr revIDLastSave="107" documentId="8_{CCFF7400-9FC4-4720-B720-8CEF476B148C}" xr6:coauthVersionLast="47" xr6:coauthVersionMax="47" xr10:uidLastSave="{50AF51E3-0415-4B30-B6D3-5F3BC5D395F6}"/>
  <bookViews>
    <workbookView xWindow="-110" yWindow="-110" windowWidth="22780" windowHeight="14660" xr2:uid="{69CC550F-D175-471E-BB68-D888445E2D94}"/>
  </bookViews>
  <sheets>
    <sheet name="Jul 1to Dec 31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3" l="1"/>
  <c r="I64" i="3"/>
  <c r="J53" i="3"/>
  <c r="J54" i="3"/>
  <c r="J55" i="3"/>
  <c r="J56" i="3"/>
  <c r="J52" i="3"/>
  <c r="I57" i="3"/>
  <c r="J57" i="3" s="1"/>
  <c r="J46" i="3"/>
  <c r="J47" i="3"/>
  <c r="J48" i="3"/>
  <c r="J49" i="3"/>
  <c r="J45" i="3"/>
  <c r="I50" i="3"/>
  <c r="J50" i="3" s="1"/>
  <c r="J39" i="3"/>
  <c r="J40" i="3"/>
  <c r="J41" i="3"/>
  <c r="J42" i="3"/>
  <c r="J38" i="3"/>
  <c r="I43" i="3"/>
  <c r="J32" i="3"/>
  <c r="J33" i="3"/>
  <c r="J34" i="3"/>
  <c r="J35" i="3"/>
  <c r="J31" i="3"/>
  <c r="I36" i="3"/>
  <c r="G29" i="3"/>
  <c r="J28" i="3"/>
  <c r="H29" i="3"/>
  <c r="J27" i="3"/>
  <c r="I29" i="3"/>
  <c r="J23" i="3"/>
  <c r="J24" i="3"/>
  <c r="J25" i="3"/>
  <c r="J26" i="3"/>
  <c r="J22" i="3"/>
  <c r="J7" i="3"/>
  <c r="J8" i="3"/>
  <c r="J9" i="3"/>
  <c r="J10" i="3"/>
  <c r="J11" i="3"/>
  <c r="J12" i="3"/>
  <c r="J6" i="3"/>
  <c r="J16" i="3"/>
  <c r="J17" i="3"/>
  <c r="J18" i="3"/>
  <c r="J19" i="3"/>
  <c r="J15" i="3"/>
  <c r="I20" i="3"/>
  <c r="I13" i="3"/>
  <c r="H43" i="3" l="1"/>
  <c r="G43" i="3"/>
  <c r="H36" i="3"/>
  <c r="H20" i="3"/>
  <c r="H13" i="3"/>
  <c r="G13" i="3"/>
  <c r="D64" i="3"/>
  <c r="G36" i="3"/>
  <c r="J29" i="3"/>
  <c r="G20" i="3"/>
  <c r="F13" i="3"/>
  <c r="J43" i="3" l="1"/>
  <c r="J36" i="3"/>
  <c r="G64" i="3"/>
  <c r="J20" i="3"/>
  <c r="J13" i="3"/>
  <c r="H64" i="3"/>
  <c r="F64" i="3"/>
</calcChain>
</file>

<file path=xl/sharedStrings.xml><?xml version="1.0" encoding="utf-8"?>
<sst xmlns="http://schemas.openxmlformats.org/spreadsheetml/2006/main" count="93" uniqueCount="39">
  <si>
    <t>Projects</t>
  </si>
  <si>
    <t>L2#</t>
  </si>
  <si>
    <t>Est. Cost
 ($000)</t>
  </si>
  <si>
    <t>2022
Jul 1- Dec 31
Actual ($000)</t>
  </si>
  <si>
    <t>Major Tasks Completed</t>
  </si>
  <si>
    <t>Estimate Completion Date</t>
  </si>
  <si>
    <t>Totals:</t>
  </si>
  <si>
    <t>Budget Completion Date</t>
  </si>
  <si>
    <t>Capital -Overheads</t>
  </si>
  <si>
    <t>Capital - Contract Services</t>
  </si>
  <si>
    <t>Capital - Labor</t>
  </si>
  <si>
    <t>Capital - M&amp;S &amp; Handling</t>
  </si>
  <si>
    <t>2023
Jan 1 - Jun 30 
Actual ($000)</t>
  </si>
  <si>
    <t>Total Project Spending  Actual ($000)</t>
  </si>
  <si>
    <t xml:space="preserve">Project Start Date </t>
  </si>
  <si>
    <t>Not Started</t>
  </si>
  <si>
    <t>Actual Completion Date</t>
  </si>
  <si>
    <t>Under Construction</t>
  </si>
  <si>
    <t>None</t>
  </si>
  <si>
    <t>NJ IIP Selective UG - Allendale 39-8-13 Martis Ave</t>
  </si>
  <si>
    <t>NJ IIP Selective UG  – West Milford – 79-6-13 – Warwick Tpke</t>
  </si>
  <si>
    <t>NJ IIP Selective UG - Darlington- 43-6-13- Darlington Ave</t>
  </si>
  <si>
    <t>NJ IIP Selective UG - Closter- 28-2-13- Livingston St</t>
  </si>
  <si>
    <t>NJ IIP Selective UG - Franklin Lakes - 36-5-13 Franklin Lakes Road</t>
  </si>
  <si>
    <t>NJ IIP Selective UG  – West Milford - 79-1-13/79-2-13 Greenwood Lake Tpke &amp; Awosting</t>
  </si>
  <si>
    <t>NJ IIP Selective UG - Cresskill-37-7-13 Anderson Ave</t>
  </si>
  <si>
    <t xml:space="preserve">NJ IIP Selective UG - Closter 28-9-13 Herbert Ave &amp; Homans Ave </t>
  </si>
  <si>
    <t>NJ IIP Selective UG - Oakland – 36-2-13 Yawpo Drive</t>
  </si>
  <si>
    <t>NJ IIP Selective UG - South Mahwah- 58-9-13- W. Airmont Rd.</t>
  </si>
  <si>
    <t>NJ IIP Selective UG  – Ringwood – 78-2-13 – Cupsaw Ave to Voorhis Pl</t>
  </si>
  <si>
    <t>NJ IIP Selective UG - Upper Saddle River 49-4-13 Pleasant Ave</t>
  </si>
  <si>
    <t>Other</t>
  </si>
  <si>
    <t>2023
Jul 1 - Dec 31 
Actual ($000)</t>
  </si>
  <si>
    <t>Retirement - Capital Overheads</t>
  </si>
  <si>
    <t>Retirement - Labor</t>
  </si>
  <si>
    <t>Under Construction/Completed</t>
  </si>
  <si>
    <t>Selective UG  Projects - Actual Expenditures for Period Jan 1 - Jun 30 2024</t>
  </si>
  <si>
    <t>2024
Jan 1 - Jun 30 
Actual ($000)</t>
  </si>
  <si>
    <t>NJ IIP Selective UG  – Ringwood – 78-2-13 – Sloatsburg Rd  to Kendall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</si>
</sst>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&quot;$&quot;#,##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6" fontId="2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/>
    </xf>
    <xf numFmtId="17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/>
    </xf>
    <xf numFmtId="0" fontId="0" fillId="0" borderId="8" xfId="0" applyBorder="1"/>
    <xf numFmtId="164" fontId="2" fillId="0" borderId="8" xfId="0" applyNumberFormat="1" applyFont="1" applyBorder="1" applyAlignment="1">
      <alignment horizontal="center" vertical="center"/>
    </xf>
    <xf numFmtId="17" fontId="2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/>
    <xf numFmtId="17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164" fontId="2" fillId="0" borderId="2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0" fontId="1" fillId="0" borderId="11" xfId="0" applyFont="1" applyBorder="1" applyAlignment="1">
      <alignment horizontal="right"/>
    </xf>
    <xf numFmtId="0" fontId="0" fillId="0" borderId="12" xfId="0" applyBorder="1"/>
    <xf numFmtId="164" fontId="2" fillId="0" borderId="12" xfId="0" applyNumberFormat="1" applyFont="1" applyBorder="1" applyAlignment="1">
      <alignment horizontal="center" vertical="center"/>
    </xf>
    <xf numFmtId="17" fontId="2" fillId="0" borderId="12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6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right"/>
    </xf>
    <xf numFmtId="165" fontId="1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4" xfId="0" applyFont="1" applyBorder="1"/>
    <xf numFmtId="17" fontId="2" fillId="0" borderId="4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6" fontId="2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6" fontId="2" fillId="0" borderId="2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10" xfId="0" applyBorder="1"/>
    <xf numFmtId="6" fontId="2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165" fontId="2" fillId="0" borderId="9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5" xfId="0" applyBorder="1"/>
    <xf numFmtId="17" fontId="2" fillId="0" borderId="8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right"/>
    </xf>
    <xf numFmtId="165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4" fontId="2" fillId="0" borderId="18" xfId="0" applyNumberFormat="1" applyFont="1" applyBorder="1" applyAlignment="1">
      <alignment horizontal="center" vertical="center"/>
    </xf>
    <xf numFmtId="17" fontId="2" fillId="0" borderId="18" xfId="0" applyNumberFormat="1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0" fillId="0" borderId="19" xfId="0" applyBorder="1"/>
    <xf numFmtId="17" fontId="5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79EF6-5722-4F0D-B759-BBE7232569A5}">
  <dimension ref="B2:N64"/>
  <sheetViews>
    <sheetView tabSelected="1" workbookViewId="0">
      <pane xSplit="2" ySplit="4" topLeftCell="C46" activePane="bottomRight" state="frozen"/>
      <selection pane="topRight" activeCell="C1" sqref="C1"/>
      <selection pane="bottomLeft" activeCell="A5" sqref="A5"/>
      <selection pane="bottomRight" activeCell="P29" sqref="P28:P29"/>
    </sheetView>
  </sheetViews>
  <sheetFormatPr defaultRowHeight="14.5" x14ac:dyDescent="0.35"/>
  <cols>
    <col min="2" max="2" width="88.453125" customWidth="1"/>
    <col min="4" max="4" width="11.26953125" customWidth="1"/>
    <col min="5" max="5" width="20.08984375" customWidth="1"/>
    <col min="6" max="6" width="16.36328125" customWidth="1"/>
    <col min="7" max="9" width="19.54296875" customWidth="1"/>
    <col min="10" max="10" width="14.453125" customWidth="1"/>
    <col min="11" max="11" width="27" customWidth="1"/>
    <col min="12" max="12" width="15.81640625" customWidth="1"/>
    <col min="13" max="13" width="15.1796875" customWidth="1"/>
    <col min="14" max="14" width="15.26953125" customWidth="1"/>
  </cols>
  <sheetData>
    <row r="2" spans="2:14" ht="15" thickBot="1" x14ac:dyDescent="0.4"/>
    <row r="3" spans="2:14" ht="15.5" x14ac:dyDescent="0.35">
      <c r="B3" s="59" t="s">
        <v>36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1"/>
    </row>
    <row r="4" spans="2:14" ht="62.5" thickBot="1" x14ac:dyDescent="0.4">
      <c r="B4" s="42" t="s">
        <v>0</v>
      </c>
      <c r="C4" s="43" t="s">
        <v>1</v>
      </c>
      <c r="D4" s="44" t="s">
        <v>2</v>
      </c>
      <c r="E4" s="45" t="s">
        <v>7</v>
      </c>
      <c r="F4" s="44" t="s">
        <v>3</v>
      </c>
      <c r="G4" s="44" t="s">
        <v>12</v>
      </c>
      <c r="H4" s="44" t="s">
        <v>32</v>
      </c>
      <c r="I4" s="44" t="s">
        <v>37</v>
      </c>
      <c r="J4" s="44" t="s">
        <v>13</v>
      </c>
      <c r="K4" s="44" t="s">
        <v>4</v>
      </c>
      <c r="L4" s="45" t="s">
        <v>14</v>
      </c>
      <c r="M4" s="45" t="s">
        <v>5</v>
      </c>
      <c r="N4" s="45" t="s">
        <v>16</v>
      </c>
    </row>
    <row r="5" spans="2:14" ht="15.5" x14ac:dyDescent="0.35">
      <c r="B5" s="19" t="s">
        <v>19</v>
      </c>
      <c r="C5" s="20">
        <v>26607198</v>
      </c>
      <c r="D5" s="47">
        <v>1200</v>
      </c>
      <c r="E5" s="22">
        <v>45261</v>
      </c>
      <c r="F5" s="20"/>
      <c r="G5" s="20"/>
      <c r="H5" s="20"/>
      <c r="I5" s="20"/>
      <c r="J5" s="20"/>
      <c r="K5" s="23" t="s">
        <v>35</v>
      </c>
      <c r="L5" s="22">
        <v>44866</v>
      </c>
      <c r="M5" s="22">
        <v>45261</v>
      </c>
      <c r="N5" s="76">
        <v>45231</v>
      </c>
    </row>
    <row r="6" spans="2:14" ht="15.5" x14ac:dyDescent="0.35">
      <c r="B6" s="4" t="s">
        <v>8</v>
      </c>
      <c r="C6" s="1"/>
      <c r="D6" s="2"/>
      <c r="E6" s="5"/>
      <c r="F6" s="9">
        <v>0.7</v>
      </c>
      <c r="G6" s="9">
        <v>16.100000000000001</v>
      </c>
      <c r="H6" s="9">
        <v>51.7</v>
      </c>
      <c r="I6" s="9">
        <v>0.1</v>
      </c>
      <c r="J6" s="33">
        <f>SUM(F6:I6)</f>
        <v>68.599999999999994</v>
      </c>
      <c r="K6" s="6"/>
      <c r="L6" s="7"/>
      <c r="M6" s="5"/>
      <c r="N6" s="49"/>
    </row>
    <row r="7" spans="2:14" ht="15.5" x14ac:dyDescent="0.35">
      <c r="B7" s="4" t="s">
        <v>9</v>
      </c>
      <c r="C7" s="1"/>
      <c r="D7" s="2"/>
      <c r="E7" s="5"/>
      <c r="F7" s="9"/>
      <c r="G7" s="9">
        <v>21.9</v>
      </c>
      <c r="H7" s="9">
        <v>700.8</v>
      </c>
      <c r="I7" s="9">
        <v>1.4</v>
      </c>
      <c r="J7" s="33">
        <f t="shared" ref="J7:J13" si="0">SUM(F7:I7)</f>
        <v>724.09999999999991</v>
      </c>
      <c r="K7" s="6"/>
      <c r="L7" s="7"/>
      <c r="M7" s="5"/>
      <c r="N7" s="49"/>
    </row>
    <row r="8" spans="2:14" ht="15.5" x14ac:dyDescent="0.35">
      <c r="B8" s="4" t="s">
        <v>10</v>
      </c>
      <c r="C8" s="1"/>
      <c r="D8" s="2"/>
      <c r="E8" s="5"/>
      <c r="F8" s="9">
        <v>1.7</v>
      </c>
      <c r="G8" s="9">
        <v>30.3</v>
      </c>
      <c r="H8" s="9">
        <v>60.5</v>
      </c>
      <c r="I8" s="9">
        <v>0.3</v>
      </c>
      <c r="J8" s="33">
        <f t="shared" si="0"/>
        <v>92.8</v>
      </c>
      <c r="K8" s="6"/>
      <c r="L8" s="7"/>
      <c r="M8" s="5"/>
      <c r="N8" s="49"/>
    </row>
    <row r="9" spans="2:14" ht="15.5" x14ac:dyDescent="0.35">
      <c r="B9" s="4" t="s">
        <v>11</v>
      </c>
      <c r="C9" s="1"/>
      <c r="D9" s="2"/>
      <c r="E9" s="5"/>
      <c r="F9" s="9"/>
      <c r="G9" s="9">
        <v>52.9</v>
      </c>
      <c r="H9" s="9">
        <v>536.29999999999995</v>
      </c>
      <c r="I9" s="9">
        <v>0</v>
      </c>
      <c r="J9" s="33">
        <f t="shared" si="0"/>
        <v>589.19999999999993</v>
      </c>
      <c r="K9" s="6"/>
      <c r="L9" s="7"/>
      <c r="M9" s="5"/>
      <c r="N9" s="49"/>
    </row>
    <row r="10" spans="2:14" ht="15.5" x14ac:dyDescent="0.35">
      <c r="B10" s="4" t="s">
        <v>31</v>
      </c>
      <c r="C10" s="1"/>
      <c r="D10" s="2"/>
      <c r="E10" s="5"/>
      <c r="F10" s="9"/>
      <c r="G10" s="9">
        <v>0.2</v>
      </c>
      <c r="H10" s="9">
        <v>1.2</v>
      </c>
      <c r="I10" s="9">
        <v>0.1</v>
      </c>
      <c r="J10" s="33">
        <f t="shared" si="0"/>
        <v>1.5</v>
      </c>
      <c r="K10" s="6"/>
      <c r="L10" s="7"/>
      <c r="M10" s="5"/>
      <c r="N10" s="49"/>
    </row>
    <row r="11" spans="2:14" ht="15.5" x14ac:dyDescent="0.35">
      <c r="B11" s="32" t="s">
        <v>33</v>
      </c>
      <c r="C11" s="11"/>
      <c r="D11" s="30"/>
      <c r="E11" s="13"/>
      <c r="F11" s="35"/>
      <c r="G11" s="35">
        <v>0</v>
      </c>
      <c r="H11" s="35">
        <v>4</v>
      </c>
      <c r="I11" s="35">
        <v>0</v>
      </c>
      <c r="J11" s="33">
        <f t="shared" si="0"/>
        <v>4</v>
      </c>
      <c r="K11" s="14"/>
      <c r="L11" s="15"/>
      <c r="M11" s="13"/>
      <c r="N11" s="57"/>
    </row>
    <row r="12" spans="2:14" ht="15.5" x14ac:dyDescent="0.35">
      <c r="B12" s="32" t="s">
        <v>34</v>
      </c>
      <c r="C12" s="11"/>
      <c r="D12" s="30"/>
      <c r="E12" s="13"/>
      <c r="F12" s="35"/>
      <c r="G12" s="35">
        <v>0</v>
      </c>
      <c r="H12" s="35">
        <v>12.4</v>
      </c>
      <c r="I12" s="35">
        <v>0</v>
      </c>
      <c r="J12" s="33">
        <f t="shared" si="0"/>
        <v>12.4</v>
      </c>
      <c r="K12" s="14"/>
      <c r="L12" s="15"/>
      <c r="M12" s="13"/>
      <c r="N12" s="57"/>
    </row>
    <row r="13" spans="2:14" ht="16" thickBot="1" x14ac:dyDescent="0.4">
      <c r="B13" s="25" t="s">
        <v>6</v>
      </c>
      <c r="C13" s="26"/>
      <c r="D13" s="50"/>
      <c r="E13" s="28"/>
      <c r="F13" s="29">
        <f>SUM(F6:F9)</f>
        <v>2.4</v>
      </c>
      <c r="G13" s="29">
        <f>SUM(G6:G12)</f>
        <v>121.39999999999999</v>
      </c>
      <c r="H13" s="29">
        <f>SUM(H6:H12)</f>
        <v>1366.9</v>
      </c>
      <c r="I13" s="29">
        <f>SUM(I6:I12)</f>
        <v>1.9000000000000001</v>
      </c>
      <c r="J13" s="29">
        <f t="shared" si="0"/>
        <v>1492.6000000000001</v>
      </c>
      <c r="K13" s="51"/>
      <c r="L13" s="52"/>
      <c r="M13" s="28"/>
      <c r="N13" s="53"/>
    </row>
    <row r="14" spans="2:14" ht="15.5" x14ac:dyDescent="0.35">
      <c r="B14" s="19" t="s">
        <v>20</v>
      </c>
      <c r="C14" s="20">
        <v>26952793</v>
      </c>
      <c r="D14" s="47">
        <v>2300</v>
      </c>
      <c r="E14" s="22">
        <v>45627</v>
      </c>
      <c r="F14" s="20"/>
      <c r="G14" s="20"/>
      <c r="H14" s="20"/>
      <c r="I14" s="20"/>
      <c r="J14" s="20"/>
      <c r="K14" s="23" t="s">
        <v>17</v>
      </c>
      <c r="L14" s="22">
        <v>44958</v>
      </c>
      <c r="M14" s="22">
        <v>45627</v>
      </c>
      <c r="N14" s="48"/>
    </row>
    <row r="15" spans="2:14" ht="15.5" x14ac:dyDescent="0.35">
      <c r="B15" s="4" t="s">
        <v>8</v>
      </c>
      <c r="C15" s="1"/>
      <c r="D15" s="2"/>
      <c r="E15" s="5"/>
      <c r="F15" s="1"/>
      <c r="G15" s="9">
        <v>6.7</v>
      </c>
      <c r="H15" s="9">
        <v>29.5</v>
      </c>
      <c r="I15" s="9">
        <v>14.4</v>
      </c>
      <c r="J15" s="33">
        <f>SUM(F15:I15)</f>
        <v>50.6</v>
      </c>
      <c r="K15" s="6"/>
      <c r="L15" s="7"/>
      <c r="M15" s="5"/>
      <c r="N15" s="49"/>
    </row>
    <row r="16" spans="2:14" ht="15.5" x14ac:dyDescent="0.35">
      <c r="B16" s="4" t="s">
        <v>9</v>
      </c>
      <c r="C16" s="1"/>
      <c r="D16" s="2"/>
      <c r="E16" s="5"/>
      <c r="F16" s="1"/>
      <c r="G16" s="9">
        <v>51.7</v>
      </c>
      <c r="H16" s="9">
        <v>52.5</v>
      </c>
      <c r="I16" s="9">
        <v>5.9</v>
      </c>
      <c r="J16" s="33">
        <f t="shared" ref="J16:J57" si="1">SUM(F16:I16)</f>
        <v>110.10000000000001</v>
      </c>
      <c r="K16" s="6"/>
      <c r="L16" s="7"/>
      <c r="M16" s="5"/>
      <c r="N16" s="49"/>
    </row>
    <row r="17" spans="2:14" ht="15.5" x14ac:dyDescent="0.35">
      <c r="B17" s="4" t="s">
        <v>10</v>
      </c>
      <c r="C17" s="1"/>
      <c r="D17" s="2"/>
      <c r="E17" s="5"/>
      <c r="F17" s="1"/>
      <c r="G17" s="9">
        <v>12.5</v>
      </c>
      <c r="H17" s="9">
        <v>14.5</v>
      </c>
      <c r="I17" s="9">
        <v>24.9</v>
      </c>
      <c r="J17" s="33">
        <f t="shared" si="1"/>
        <v>51.9</v>
      </c>
      <c r="K17" s="6"/>
      <c r="L17" s="7"/>
      <c r="M17" s="5"/>
      <c r="N17" s="49"/>
    </row>
    <row r="18" spans="2:14" ht="15.5" x14ac:dyDescent="0.35">
      <c r="B18" s="4" t="s">
        <v>11</v>
      </c>
      <c r="C18" s="1"/>
      <c r="D18" s="2"/>
      <c r="E18" s="5"/>
      <c r="F18" s="1"/>
      <c r="G18" s="9">
        <v>0</v>
      </c>
      <c r="H18" s="9">
        <v>523</v>
      </c>
      <c r="I18" s="9">
        <v>0</v>
      </c>
      <c r="J18" s="33">
        <f t="shared" si="1"/>
        <v>523</v>
      </c>
      <c r="K18" s="6"/>
      <c r="L18" s="7"/>
      <c r="M18" s="5"/>
      <c r="N18" s="49"/>
    </row>
    <row r="19" spans="2:14" ht="15.5" x14ac:dyDescent="0.35">
      <c r="B19" s="4" t="s">
        <v>31</v>
      </c>
      <c r="C19" s="1"/>
      <c r="D19" s="2"/>
      <c r="E19" s="5"/>
      <c r="F19" s="1"/>
      <c r="G19" s="9">
        <v>0.3</v>
      </c>
      <c r="H19" s="9">
        <v>36.5</v>
      </c>
      <c r="I19" s="9">
        <v>3.5</v>
      </c>
      <c r="J19" s="33">
        <f t="shared" si="1"/>
        <v>40.299999999999997</v>
      </c>
      <c r="K19" s="6"/>
      <c r="L19" s="7"/>
      <c r="M19" s="5"/>
      <c r="N19" s="49"/>
    </row>
    <row r="20" spans="2:14" ht="16" thickBot="1" x14ac:dyDescent="0.4">
      <c r="B20" s="25" t="s">
        <v>6</v>
      </c>
      <c r="C20" s="26"/>
      <c r="D20" s="50"/>
      <c r="E20" s="28"/>
      <c r="F20" s="26"/>
      <c r="G20" s="29">
        <f>SUM(G15:G19)</f>
        <v>71.2</v>
      </c>
      <c r="H20" s="29">
        <f>SUM(H15:H19)</f>
        <v>656</v>
      </c>
      <c r="I20" s="29">
        <f>SUM(I15:I19)</f>
        <v>48.7</v>
      </c>
      <c r="J20" s="33">
        <f t="shared" si="1"/>
        <v>775.90000000000009</v>
      </c>
      <c r="K20" s="51"/>
      <c r="L20" s="52"/>
      <c r="M20" s="28"/>
      <c r="N20" s="53"/>
    </row>
    <row r="21" spans="2:14" ht="15.5" x14ac:dyDescent="0.35">
      <c r="B21" s="19" t="s">
        <v>21</v>
      </c>
      <c r="C21" s="20">
        <v>26964222</v>
      </c>
      <c r="D21" s="47">
        <v>3100</v>
      </c>
      <c r="E21" s="22">
        <v>45627</v>
      </c>
      <c r="F21" s="20"/>
      <c r="G21" s="20"/>
      <c r="H21" s="20"/>
      <c r="I21" s="20"/>
      <c r="J21" s="20"/>
      <c r="K21" s="23" t="s">
        <v>35</v>
      </c>
      <c r="L21" s="22">
        <v>44958</v>
      </c>
      <c r="M21" s="22">
        <v>45627</v>
      </c>
      <c r="N21" s="76">
        <v>45413</v>
      </c>
    </row>
    <row r="22" spans="2:14" ht="15.5" x14ac:dyDescent="0.35">
      <c r="B22" s="4" t="s">
        <v>8</v>
      </c>
      <c r="C22" s="1"/>
      <c r="D22" s="2"/>
      <c r="E22" s="5"/>
      <c r="F22" s="1"/>
      <c r="G22" s="9">
        <v>7</v>
      </c>
      <c r="H22" s="9">
        <v>46.6</v>
      </c>
      <c r="I22" s="9">
        <v>92.2</v>
      </c>
      <c r="J22" s="33">
        <f t="shared" si="1"/>
        <v>145.80000000000001</v>
      </c>
      <c r="K22" s="6"/>
      <c r="L22" s="7"/>
      <c r="M22" s="5"/>
      <c r="N22" s="49"/>
    </row>
    <row r="23" spans="2:14" ht="15.5" x14ac:dyDescent="0.35">
      <c r="B23" s="4" t="s">
        <v>9</v>
      </c>
      <c r="C23" s="1"/>
      <c r="D23" s="2"/>
      <c r="E23" s="5"/>
      <c r="F23" s="1"/>
      <c r="G23" s="9">
        <v>47.2</v>
      </c>
      <c r="H23" s="9">
        <v>1143.4000000000001</v>
      </c>
      <c r="I23" s="9">
        <v>947.9</v>
      </c>
      <c r="J23" s="33">
        <f t="shared" si="1"/>
        <v>2138.5</v>
      </c>
      <c r="K23" s="6"/>
      <c r="L23" s="7"/>
      <c r="M23" s="5"/>
      <c r="N23" s="49"/>
    </row>
    <row r="24" spans="2:14" ht="15.5" x14ac:dyDescent="0.35">
      <c r="B24" s="4" t="s">
        <v>10</v>
      </c>
      <c r="C24" s="1"/>
      <c r="D24" s="2"/>
      <c r="E24" s="5"/>
      <c r="F24" s="1"/>
      <c r="G24" s="9">
        <v>13.9</v>
      </c>
      <c r="H24" s="9">
        <v>49.1</v>
      </c>
      <c r="I24" s="9">
        <v>67.099999999999994</v>
      </c>
      <c r="J24" s="33">
        <f t="shared" si="1"/>
        <v>130.1</v>
      </c>
      <c r="K24" s="6"/>
      <c r="L24" s="7"/>
      <c r="M24" s="5"/>
      <c r="N24" s="49"/>
    </row>
    <row r="25" spans="2:14" ht="15.5" x14ac:dyDescent="0.35">
      <c r="B25" s="4" t="s">
        <v>11</v>
      </c>
      <c r="C25" s="1"/>
      <c r="D25" s="2"/>
      <c r="E25" s="5"/>
      <c r="F25" s="1"/>
      <c r="G25" s="9">
        <v>0</v>
      </c>
      <c r="H25" s="9">
        <v>139.4</v>
      </c>
      <c r="I25" s="9">
        <v>858.4</v>
      </c>
      <c r="J25" s="33">
        <f t="shared" si="1"/>
        <v>997.8</v>
      </c>
      <c r="K25" s="6"/>
      <c r="L25" s="7"/>
      <c r="M25" s="5"/>
      <c r="N25" s="49"/>
    </row>
    <row r="26" spans="2:14" ht="15.5" x14ac:dyDescent="0.35">
      <c r="B26" s="4" t="s">
        <v>31</v>
      </c>
      <c r="C26" s="1"/>
      <c r="D26" s="2"/>
      <c r="E26" s="5"/>
      <c r="F26" s="1"/>
      <c r="G26" s="9">
        <v>0.2</v>
      </c>
      <c r="H26" s="9">
        <v>7.1</v>
      </c>
      <c r="I26" s="9">
        <v>18.5</v>
      </c>
      <c r="J26" s="33">
        <f t="shared" si="1"/>
        <v>25.8</v>
      </c>
      <c r="K26" s="6"/>
      <c r="L26" s="7"/>
      <c r="M26" s="5"/>
      <c r="N26" s="49"/>
    </row>
    <row r="27" spans="2:14" ht="15.5" x14ac:dyDescent="0.35">
      <c r="B27" s="32" t="s">
        <v>33</v>
      </c>
      <c r="C27" s="11"/>
      <c r="D27" s="30"/>
      <c r="E27" s="13"/>
      <c r="F27" s="11"/>
      <c r="G27" s="35">
        <v>0</v>
      </c>
      <c r="H27" s="35">
        <v>0</v>
      </c>
      <c r="I27" s="35">
        <v>5.0000000000000001E-3</v>
      </c>
      <c r="J27" s="33">
        <f t="shared" si="1"/>
        <v>5.0000000000000001E-3</v>
      </c>
      <c r="K27" s="14"/>
      <c r="L27" s="15"/>
      <c r="M27" s="13"/>
      <c r="N27" s="57"/>
    </row>
    <row r="28" spans="2:14" ht="15.5" x14ac:dyDescent="0.35">
      <c r="B28" s="32" t="s">
        <v>34</v>
      </c>
      <c r="C28" s="11"/>
      <c r="D28" s="30"/>
      <c r="E28" s="13"/>
      <c r="F28" s="11"/>
      <c r="G28" s="35">
        <v>0</v>
      </c>
      <c r="H28" s="35">
        <v>0</v>
      </c>
      <c r="I28" s="35">
        <v>0.02</v>
      </c>
      <c r="J28" s="33">
        <f t="shared" si="1"/>
        <v>0.02</v>
      </c>
      <c r="K28" s="14"/>
      <c r="L28" s="15"/>
      <c r="M28" s="13"/>
      <c r="N28" s="57"/>
    </row>
    <row r="29" spans="2:14" ht="16" thickBot="1" x14ac:dyDescent="0.4">
      <c r="B29" s="25" t="s">
        <v>6</v>
      </c>
      <c r="C29" s="26"/>
      <c r="D29" s="50"/>
      <c r="E29" s="28"/>
      <c r="F29" s="26"/>
      <c r="G29" s="29">
        <f>SUM(G22:G28)</f>
        <v>68.300000000000011</v>
      </c>
      <c r="H29" s="29">
        <f>SUM(H22:H28)</f>
        <v>1385.6</v>
      </c>
      <c r="I29" s="29">
        <f>SUM(I22:I28)</f>
        <v>1984.125</v>
      </c>
      <c r="J29" s="29">
        <f t="shared" si="1"/>
        <v>3438.0249999999996</v>
      </c>
      <c r="K29" s="51"/>
      <c r="L29" s="52"/>
      <c r="M29" s="28"/>
      <c r="N29" s="53"/>
    </row>
    <row r="30" spans="2:14" ht="15.5" x14ac:dyDescent="0.35">
      <c r="B30" s="19" t="s">
        <v>22</v>
      </c>
      <c r="C30" s="20">
        <v>26956634</v>
      </c>
      <c r="D30" s="21">
        <v>5400</v>
      </c>
      <c r="E30" s="22">
        <v>45992</v>
      </c>
      <c r="F30" s="20"/>
      <c r="G30" s="20"/>
      <c r="H30" s="20"/>
      <c r="I30" s="20"/>
      <c r="J30" s="20"/>
      <c r="K30" s="23" t="s">
        <v>17</v>
      </c>
      <c r="L30" s="22">
        <v>44958</v>
      </c>
      <c r="M30" s="22">
        <v>45992</v>
      </c>
      <c r="N30" s="48"/>
    </row>
    <row r="31" spans="2:14" ht="15.5" x14ac:dyDescent="0.35">
      <c r="B31" s="4" t="s">
        <v>8</v>
      </c>
      <c r="C31" s="1"/>
      <c r="D31" s="3"/>
      <c r="E31" s="5"/>
      <c r="F31" s="1"/>
      <c r="G31" s="9">
        <v>1.7</v>
      </c>
      <c r="H31" s="9">
        <v>7.6</v>
      </c>
      <c r="I31" s="9">
        <v>33.4</v>
      </c>
      <c r="J31" s="33">
        <f t="shared" si="1"/>
        <v>42.699999999999996</v>
      </c>
      <c r="L31" s="7"/>
      <c r="M31" s="5"/>
      <c r="N31" s="49"/>
    </row>
    <row r="32" spans="2:14" ht="15.5" x14ac:dyDescent="0.35">
      <c r="B32" s="4" t="s">
        <v>9</v>
      </c>
      <c r="C32" s="1"/>
      <c r="D32" s="3"/>
      <c r="E32" s="5"/>
      <c r="F32" s="1"/>
      <c r="G32" s="9">
        <v>0</v>
      </c>
      <c r="H32" s="9">
        <v>85.4</v>
      </c>
      <c r="I32" s="9">
        <v>377.6</v>
      </c>
      <c r="J32" s="33">
        <f t="shared" si="1"/>
        <v>463</v>
      </c>
      <c r="K32" s="6"/>
      <c r="L32" s="7"/>
      <c r="M32" s="5"/>
      <c r="N32" s="49"/>
    </row>
    <row r="33" spans="2:14" ht="15.5" x14ac:dyDescent="0.35">
      <c r="B33" s="4" t="s">
        <v>10</v>
      </c>
      <c r="C33" s="1"/>
      <c r="D33" s="3"/>
      <c r="E33" s="5"/>
      <c r="F33" s="1"/>
      <c r="G33" s="9">
        <v>4.0999999999999996</v>
      </c>
      <c r="H33" s="9">
        <v>12.6</v>
      </c>
      <c r="I33" s="9">
        <v>55.5</v>
      </c>
      <c r="J33" s="33">
        <f t="shared" si="1"/>
        <v>72.2</v>
      </c>
      <c r="K33" s="6"/>
      <c r="L33" s="7"/>
      <c r="M33" s="5"/>
      <c r="N33" s="49"/>
    </row>
    <row r="34" spans="2:14" ht="15.5" x14ac:dyDescent="0.35">
      <c r="B34" s="4" t="s">
        <v>11</v>
      </c>
      <c r="C34" s="1"/>
      <c r="D34" s="3"/>
      <c r="E34" s="5"/>
      <c r="F34" s="1"/>
      <c r="G34" s="9">
        <v>0</v>
      </c>
      <c r="H34" s="9">
        <v>18.899999999999999</v>
      </c>
      <c r="I34" s="9">
        <v>62.6</v>
      </c>
      <c r="J34" s="33">
        <f t="shared" si="1"/>
        <v>81.5</v>
      </c>
      <c r="K34" s="6"/>
      <c r="L34" s="7"/>
      <c r="M34" s="5"/>
      <c r="N34" s="49"/>
    </row>
    <row r="35" spans="2:14" ht="15.5" x14ac:dyDescent="0.35">
      <c r="B35" s="4" t="s">
        <v>31</v>
      </c>
      <c r="C35" s="1"/>
      <c r="D35" s="3"/>
      <c r="E35" s="5"/>
      <c r="F35" s="1"/>
      <c r="G35" s="9">
        <v>2.8</v>
      </c>
      <c r="H35" s="9">
        <v>0</v>
      </c>
      <c r="I35" s="9">
        <v>0.3</v>
      </c>
      <c r="J35" s="33">
        <f t="shared" si="1"/>
        <v>3.0999999999999996</v>
      </c>
      <c r="K35" s="6"/>
      <c r="L35" s="7"/>
      <c r="M35" s="5"/>
      <c r="N35" s="49"/>
    </row>
    <row r="36" spans="2:14" ht="16" thickBot="1" x14ac:dyDescent="0.4">
      <c r="B36" s="25" t="s">
        <v>6</v>
      </c>
      <c r="C36" s="26"/>
      <c r="D36" s="27"/>
      <c r="E36" s="28"/>
      <c r="F36" s="26"/>
      <c r="G36" s="29">
        <f>SUM(G31:G35)</f>
        <v>8.6</v>
      </c>
      <c r="H36" s="29">
        <f>SUM(H31:H35)</f>
        <v>124.5</v>
      </c>
      <c r="I36" s="29">
        <f>SUM(I31:I35)</f>
        <v>529.4</v>
      </c>
      <c r="J36" s="33">
        <f t="shared" si="1"/>
        <v>662.5</v>
      </c>
      <c r="K36" s="51"/>
      <c r="L36" s="52"/>
      <c r="M36" s="28"/>
      <c r="N36" s="53"/>
    </row>
    <row r="37" spans="2:14" ht="15.5" x14ac:dyDescent="0.35">
      <c r="B37" s="19" t="s">
        <v>23</v>
      </c>
      <c r="C37" s="20">
        <v>27074492</v>
      </c>
      <c r="D37" s="21">
        <v>3800</v>
      </c>
      <c r="E37" s="22">
        <v>45992</v>
      </c>
      <c r="F37" s="20"/>
      <c r="G37" s="20"/>
      <c r="H37" s="20"/>
      <c r="I37" s="20"/>
      <c r="J37" s="20"/>
      <c r="K37" s="23" t="s">
        <v>17</v>
      </c>
      <c r="L37" s="24">
        <v>45078</v>
      </c>
      <c r="M37" s="22">
        <v>45992</v>
      </c>
      <c r="N37" s="48"/>
    </row>
    <row r="38" spans="2:14" ht="15.5" x14ac:dyDescent="0.35">
      <c r="B38" s="4" t="s">
        <v>8</v>
      </c>
      <c r="C38" s="1"/>
      <c r="D38" s="3"/>
      <c r="E38" s="5"/>
      <c r="F38" s="1"/>
      <c r="G38" s="9">
        <v>0.2</v>
      </c>
      <c r="H38" s="9">
        <v>8.3000000000000007</v>
      </c>
      <c r="I38" s="9">
        <v>54.9</v>
      </c>
      <c r="J38" s="33">
        <f t="shared" si="1"/>
        <v>63.4</v>
      </c>
      <c r="K38" s="6"/>
      <c r="L38" s="38"/>
      <c r="M38" s="5"/>
      <c r="N38" s="49"/>
    </row>
    <row r="39" spans="2:14" ht="15.5" x14ac:dyDescent="0.35">
      <c r="B39" s="4" t="s">
        <v>9</v>
      </c>
      <c r="C39" s="1"/>
      <c r="D39" s="3"/>
      <c r="E39" s="5"/>
      <c r="F39" s="1"/>
      <c r="G39" s="9">
        <v>0</v>
      </c>
      <c r="H39" s="9">
        <v>50.2</v>
      </c>
      <c r="I39" s="9">
        <v>1092.0999999999999</v>
      </c>
      <c r="J39" s="33">
        <f t="shared" si="1"/>
        <v>1142.3</v>
      </c>
      <c r="K39" s="6"/>
      <c r="L39" s="38"/>
      <c r="M39" s="5"/>
      <c r="N39" s="49"/>
    </row>
    <row r="40" spans="2:14" ht="15.5" x14ac:dyDescent="0.35">
      <c r="B40" s="4" t="s">
        <v>10</v>
      </c>
      <c r="C40" s="1"/>
      <c r="D40" s="3"/>
      <c r="E40" s="5"/>
      <c r="F40" s="1"/>
      <c r="G40" s="9">
        <v>0.6</v>
      </c>
      <c r="H40" s="9">
        <v>16.7</v>
      </c>
      <c r="I40" s="9">
        <v>63.2</v>
      </c>
      <c r="J40" s="33">
        <f t="shared" si="1"/>
        <v>80.5</v>
      </c>
      <c r="K40" s="6"/>
      <c r="L40" s="38"/>
      <c r="M40" s="5"/>
      <c r="N40" s="49"/>
    </row>
    <row r="41" spans="2:14" ht="15.5" x14ac:dyDescent="0.35">
      <c r="B41" s="4" t="s">
        <v>11</v>
      </c>
      <c r="C41" s="1"/>
      <c r="D41" s="3"/>
      <c r="E41" s="5"/>
      <c r="F41" s="1"/>
      <c r="G41" s="9">
        <v>0</v>
      </c>
      <c r="H41" s="9">
        <v>23.6</v>
      </c>
      <c r="I41" s="9">
        <v>96.3</v>
      </c>
      <c r="J41" s="33">
        <f t="shared" si="1"/>
        <v>119.9</v>
      </c>
      <c r="K41" s="6"/>
      <c r="L41" s="38"/>
      <c r="M41" s="5"/>
      <c r="N41" s="49"/>
    </row>
    <row r="42" spans="2:14" ht="15.5" x14ac:dyDescent="0.35">
      <c r="B42" s="4" t="s">
        <v>31</v>
      </c>
      <c r="C42" s="11"/>
      <c r="D42" s="12"/>
      <c r="E42" s="13"/>
      <c r="F42" s="11"/>
      <c r="G42" s="35">
        <v>0</v>
      </c>
      <c r="H42" s="35">
        <v>0</v>
      </c>
      <c r="I42" s="35">
        <v>5.5</v>
      </c>
      <c r="J42" s="33">
        <f t="shared" si="1"/>
        <v>5.5</v>
      </c>
      <c r="K42" s="14"/>
      <c r="L42" s="58"/>
      <c r="M42" s="13"/>
      <c r="N42" s="57"/>
    </row>
    <row r="43" spans="2:14" ht="16" thickBot="1" x14ac:dyDescent="0.4">
      <c r="B43" s="63" t="s">
        <v>6</v>
      </c>
      <c r="C43" s="11"/>
      <c r="D43" s="12"/>
      <c r="E43" s="13"/>
      <c r="F43" s="11"/>
      <c r="G43" s="62">
        <f>SUM(G37:G42)</f>
        <v>0.8</v>
      </c>
      <c r="H43" s="62">
        <f>SUM(H37:H42)</f>
        <v>98.800000000000011</v>
      </c>
      <c r="I43" s="62">
        <f>SUM(I37:I42)</f>
        <v>1312</v>
      </c>
      <c r="J43" s="62">
        <f t="shared" si="1"/>
        <v>1411.6</v>
      </c>
      <c r="K43" s="14"/>
      <c r="L43" s="58"/>
      <c r="M43" s="13"/>
      <c r="N43" s="57"/>
    </row>
    <row r="44" spans="2:14" ht="15.5" x14ac:dyDescent="0.35">
      <c r="B44" s="19" t="s">
        <v>24</v>
      </c>
      <c r="C44" s="20">
        <v>27569903</v>
      </c>
      <c r="D44" s="21">
        <v>5600</v>
      </c>
      <c r="E44" s="22">
        <v>46357</v>
      </c>
      <c r="F44" s="64"/>
      <c r="G44" s="65"/>
      <c r="H44" s="65"/>
      <c r="I44" s="65"/>
      <c r="J44" s="66"/>
      <c r="K44" s="23" t="s">
        <v>17</v>
      </c>
      <c r="L44" s="24">
        <v>45413</v>
      </c>
      <c r="M44" s="22">
        <v>46357</v>
      </c>
      <c r="N44" s="48"/>
    </row>
    <row r="45" spans="2:14" ht="15.5" x14ac:dyDescent="0.35">
      <c r="B45" s="4" t="s">
        <v>8</v>
      </c>
      <c r="C45" s="16"/>
      <c r="D45" s="31"/>
      <c r="E45" s="17"/>
      <c r="F45" s="54"/>
      <c r="G45" s="36"/>
      <c r="H45" s="36"/>
      <c r="I45" s="36">
        <v>1.2</v>
      </c>
      <c r="J45" s="33">
        <f t="shared" si="1"/>
        <v>1.2</v>
      </c>
      <c r="K45" s="56"/>
      <c r="L45" s="18"/>
      <c r="M45" s="17"/>
      <c r="N45" s="67"/>
    </row>
    <row r="46" spans="2:14" ht="15.5" x14ac:dyDescent="0.35">
      <c r="B46" s="4" t="s">
        <v>9</v>
      </c>
      <c r="C46" s="16"/>
      <c r="D46" s="31"/>
      <c r="E46" s="17"/>
      <c r="F46" s="54"/>
      <c r="G46" s="36"/>
      <c r="H46" s="36"/>
      <c r="I46" s="36">
        <v>15.3</v>
      </c>
      <c r="J46" s="33">
        <f t="shared" si="1"/>
        <v>15.3</v>
      </c>
      <c r="K46" s="56"/>
      <c r="L46" s="18"/>
      <c r="M46" s="17"/>
      <c r="N46" s="67"/>
    </row>
    <row r="47" spans="2:14" ht="15.5" x14ac:dyDescent="0.35">
      <c r="B47" s="4" t="s">
        <v>10</v>
      </c>
      <c r="C47" s="16"/>
      <c r="D47" s="31"/>
      <c r="E47" s="17"/>
      <c r="F47" s="54"/>
      <c r="G47" s="36"/>
      <c r="H47" s="36"/>
      <c r="I47" s="36">
        <v>3.3</v>
      </c>
      <c r="J47" s="33">
        <f t="shared" si="1"/>
        <v>3.3</v>
      </c>
      <c r="K47" s="56"/>
      <c r="L47" s="18"/>
      <c r="M47" s="17"/>
      <c r="N47" s="67"/>
    </row>
    <row r="48" spans="2:14" ht="15.5" x14ac:dyDescent="0.35">
      <c r="B48" s="4" t="s">
        <v>11</v>
      </c>
      <c r="C48" s="16"/>
      <c r="D48" s="31"/>
      <c r="E48" s="17"/>
      <c r="F48" s="54"/>
      <c r="G48" s="36"/>
      <c r="H48" s="36"/>
      <c r="I48" s="36">
        <v>0</v>
      </c>
      <c r="J48" s="33">
        <f t="shared" si="1"/>
        <v>0</v>
      </c>
      <c r="K48" s="56"/>
      <c r="L48" s="18"/>
      <c r="M48" s="17"/>
      <c r="N48" s="67"/>
    </row>
    <row r="49" spans="2:14" ht="15.5" x14ac:dyDescent="0.35">
      <c r="B49" s="4" t="s">
        <v>31</v>
      </c>
      <c r="C49" s="16"/>
      <c r="D49" s="31"/>
      <c r="E49" s="17"/>
      <c r="F49" s="54"/>
      <c r="G49" s="36"/>
      <c r="H49" s="36"/>
      <c r="I49" s="36">
        <v>0</v>
      </c>
      <c r="J49" s="33">
        <f t="shared" si="1"/>
        <v>0</v>
      </c>
      <c r="K49" s="56"/>
      <c r="L49" s="18"/>
      <c r="M49" s="17"/>
      <c r="N49" s="67"/>
    </row>
    <row r="50" spans="2:14" ht="16" thickBot="1" x14ac:dyDescent="0.4">
      <c r="B50" s="25" t="s">
        <v>6</v>
      </c>
      <c r="C50" s="68"/>
      <c r="D50" s="69"/>
      <c r="E50" s="70"/>
      <c r="F50" s="71"/>
      <c r="G50" s="72"/>
      <c r="H50" s="72"/>
      <c r="I50" s="29">
        <f>SUM(I44:I49)</f>
        <v>19.8</v>
      </c>
      <c r="J50" s="29">
        <f t="shared" si="1"/>
        <v>19.8</v>
      </c>
      <c r="K50" s="73"/>
      <c r="L50" s="74"/>
      <c r="M50" s="70"/>
      <c r="N50" s="75"/>
    </row>
    <row r="51" spans="2:14" ht="15.5" x14ac:dyDescent="0.35">
      <c r="B51" s="19" t="s">
        <v>38</v>
      </c>
      <c r="C51" s="20">
        <v>27621839</v>
      </c>
      <c r="D51" s="21">
        <v>3200</v>
      </c>
      <c r="E51" s="22">
        <v>46357</v>
      </c>
      <c r="F51" s="64"/>
      <c r="G51" s="65"/>
      <c r="H51" s="65"/>
      <c r="I51" s="65"/>
      <c r="J51" s="66"/>
      <c r="K51" s="23" t="s">
        <v>17</v>
      </c>
      <c r="L51" s="24">
        <v>45444</v>
      </c>
      <c r="M51" s="22">
        <v>46357</v>
      </c>
      <c r="N51" s="48"/>
    </row>
    <row r="52" spans="2:14" ht="15.5" x14ac:dyDescent="0.35">
      <c r="B52" s="4" t="s">
        <v>8</v>
      </c>
      <c r="C52" s="16"/>
      <c r="D52" s="31"/>
      <c r="E52" s="17"/>
      <c r="F52" s="54"/>
      <c r="G52" s="36"/>
      <c r="H52" s="36"/>
      <c r="I52" s="36">
        <v>0.8</v>
      </c>
      <c r="J52" s="33">
        <f t="shared" si="1"/>
        <v>0.8</v>
      </c>
      <c r="K52" s="56"/>
      <c r="L52" s="18"/>
      <c r="M52" s="17"/>
      <c r="N52" s="67"/>
    </row>
    <row r="53" spans="2:14" ht="15.5" x14ac:dyDescent="0.35">
      <c r="B53" s="4" t="s">
        <v>9</v>
      </c>
      <c r="C53" s="16"/>
      <c r="D53" s="31"/>
      <c r="E53" s="17"/>
      <c r="F53" s="54"/>
      <c r="G53" s="36"/>
      <c r="H53" s="36"/>
      <c r="I53" s="36">
        <v>4.8</v>
      </c>
      <c r="J53" s="33">
        <f t="shared" si="1"/>
        <v>4.8</v>
      </c>
      <c r="K53" s="56"/>
      <c r="L53" s="18"/>
      <c r="M53" s="17"/>
      <c r="N53" s="67"/>
    </row>
    <row r="54" spans="2:14" ht="15.5" x14ac:dyDescent="0.35">
      <c r="B54" s="4" t="s">
        <v>10</v>
      </c>
      <c r="C54" s="16"/>
      <c r="D54" s="31"/>
      <c r="E54" s="17"/>
      <c r="F54" s="54"/>
      <c r="G54" s="36"/>
      <c r="H54" s="36"/>
      <c r="I54" s="36">
        <v>1.9</v>
      </c>
      <c r="J54" s="33">
        <f t="shared" si="1"/>
        <v>1.9</v>
      </c>
      <c r="K54" s="56"/>
      <c r="L54" s="18"/>
      <c r="M54" s="17"/>
      <c r="N54" s="67"/>
    </row>
    <row r="55" spans="2:14" ht="15.5" x14ac:dyDescent="0.35">
      <c r="B55" s="4" t="s">
        <v>11</v>
      </c>
      <c r="C55" s="16"/>
      <c r="D55" s="31"/>
      <c r="E55" s="17"/>
      <c r="F55" s="54"/>
      <c r="G55" s="36"/>
      <c r="H55" s="36"/>
      <c r="I55" s="36">
        <v>0</v>
      </c>
      <c r="J55" s="33">
        <f t="shared" si="1"/>
        <v>0</v>
      </c>
      <c r="K55" s="56"/>
      <c r="L55" s="18"/>
      <c r="M55" s="17"/>
      <c r="N55" s="67"/>
    </row>
    <row r="56" spans="2:14" ht="15.5" x14ac:dyDescent="0.35">
      <c r="B56" s="4" t="s">
        <v>31</v>
      </c>
      <c r="C56" s="16"/>
      <c r="D56" s="31"/>
      <c r="E56" s="17"/>
      <c r="F56" s="54"/>
      <c r="G56" s="36"/>
      <c r="H56" s="36"/>
      <c r="I56" s="36">
        <v>0</v>
      </c>
      <c r="J56" s="33">
        <f t="shared" si="1"/>
        <v>0</v>
      </c>
      <c r="K56" s="56"/>
      <c r="L56" s="18"/>
      <c r="M56" s="17"/>
      <c r="N56" s="67"/>
    </row>
    <row r="57" spans="2:14" ht="16" thickBot="1" x14ac:dyDescent="0.4">
      <c r="B57" s="25" t="s">
        <v>6</v>
      </c>
      <c r="C57" s="68"/>
      <c r="D57" s="69"/>
      <c r="E57" s="70"/>
      <c r="F57" s="71"/>
      <c r="G57" s="72"/>
      <c r="H57" s="72"/>
      <c r="I57" s="29">
        <f>SUM(I51:I56)</f>
        <v>7.5</v>
      </c>
      <c r="J57" s="29">
        <f t="shared" si="1"/>
        <v>7.5</v>
      </c>
      <c r="K57" s="73"/>
      <c r="L57" s="74"/>
      <c r="M57" s="70"/>
      <c r="N57" s="75"/>
    </row>
    <row r="58" spans="2:14" ht="15.5" x14ac:dyDescent="0.35">
      <c r="B58" s="46" t="s">
        <v>25</v>
      </c>
      <c r="C58" s="16">
        <v>27752917</v>
      </c>
      <c r="D58" s="31">
        <v>3200</v>
      </c>
      <c r="E58" s="17">
        <v>46357</v>
      </c>
      <c r="F58" s="54"/>
      <c r="G58" s="36"/>
      <c r="H58" s="36"/>
      <c r="I58" s="36"/>
      <c r="J58" s="55"/>
      <c r="K58" s="56" t="s">
        <v>18</v>
      </c>
      <c r="L58" s="18" t="s">
        <v>15</v>
      </c>
      <c r="M58" s="17">
        <v>46357</v>
      </c>
      <c r="N58" s="16"/>
    </row>
    <row r="59" spans="2:14" ht="15.5" x14ac:dyDescent="0.35">
      <c r="B59" s="37" t="s">
        <v>26</v>
      </c>
      <c r="C59" s="1"/>
      <c r="D59" s="3">
        <v>2700</v>
      </c>
      <c r="E59" s="5">
        <v>46357</v>
      </c>
      <c r="F59" s="8"/>
      <c r="G59" s="9"/>
      <c r="H59" s="9"/>
      <c r="I59" s="9"/>
      <c r="J59" s="10"/>
      <c r="K59" s="34" t="s">
        <v>18</v>
      </c>
      <c r="L59" s="7" t="s">
        <v>15</v>
      </c>
      <c r="M59" s="5">
        <v>46357</v>
      </c>
      <c r="N59" s="1"/>
    </row>
    <row r="60" spans="2:14" ht="15.5" x14ac:dyDescent="0.35">
      <c r="B60" s="37" t="s">
        <v>27</v>
      </c>
      <c r="C60" s="1"/>
      <c r="D60" s="3">
        <v>2600</v>
      </c>
      <c r="E60" s="5">
        <v>46722</v>
      </c>
      <c r="F60" s="8"/>
      <c r="G60" s="9"/>
      <c r="H60" s="9"/>
      <c r="I60" s="9"/>
      <c r="J60" s="10"/>
      <c r="K60" s="34" t="s">
        <v>18</v>
      </c>
      <c r="L60" s="7" t="s">
        <v>15</v>
      </c>
      <c r="M60" s="5">
        <v>46722</v>
      </c>
      <c r="N60" s="1"/>
    </row>
    <row r="61" spans="2:14" ht="15.5" x14ac:dyDescent="0.35">
      <c r="B61" s="37" t="s">
        <v>28</v>
      </c>
      <c r="C61" s="1"/>
      <c r="D61" s="3">
        <v>1300</v>
      </c>
      <c r="E61" s="5">
        <v>46722</v>
      </c>
      <c r="F61" s="8"/>
      <c r="G61" s="9"/>
      <c r="H61" s="9"/>
      <c r="I61" s="9"/>
      <c r="J61" s="10"/>
      <c r="K61" s="34" t="s">
        <v>18</v>
      </c>
      <c r="L61" s="7" t="s">
        <v>15</v>
      </c>
      <c r="M61" s="5">
        <v>46722</v>
      </c>
      <c r="N61" s="1"/>
    </row>
    <row r="62" spans="2:14" ht="15.5" x14ac:dyDescent="0.35">
      <c r="B62" s="37" t="s">
        <v>29</v>
      </c>
      <c r="C62" s="1"/>
      <c r="D62" s="3">
        <v>3100</v>
      </c>
      <c r="E62" s="5">
        <v>46722</v>
      </c>
      <c r="F62" s="10"/>
      <c r="G62" s="33"/>
      <c r="H62" s="33"/>
      <c r="I62" s="33"/>
      <c r="J62" s="10"/>
      <c r="K62" s="34" t="s">
        <v>18</v>
      </c>
      <c r="L62" s="7" t="s">
        <v>15</v>
      </c>
      <c r="M62" s="5">
        <v>46722</v>
      </c>
      <c r="N62" s="1"/>
    </row>
    <row r="63" spans="2:14" ht="15.5" x14ac:dyDescent="0.35">
      <c r="B63" s="37" t="s">
        <v>30</v>
      </c>
      <c r="C63" s="1"/>
      <c r="D63" s="2">
        <v>2500</v>
      </c>
      <c r="E63" s="5">
        <v>46722</v>
      </c>
      <c r="F63" s="1"/>
      <c r="G63" s="1"/>
      <c r="H63" s="1"/>
      <c r="I63" s="1"/>
      <c r="J63" s="1"/>
      <c r="K63" s="6" t="s">
        <v>18</v>
      </c>
      <c r="L63" s="7" t="s">
        <v>15</v>
      </c>
      <c r="M63" s="5">
        <v>46722</v>
      </c>
      <c r="N63" s="1"/>
    </row>
    <row r="64" spans="2:14" ht="15.5" x14ac:dyDescent="0.35">
      <c r="B64" s="39" t="s">
        <v>6</v>
      </c>
      <c r="C64" s="1"/>
      <c r="D64" s="40">
        <f>SUM(D5:D63)</f>
        <v>40000</v>
      </c>
      <c r="E64" s="1"/>
      <c r="F64" s="33">
        <f>F13</f>
        <v>2.4</v>
      </c>
      <c r="G64" s="41">
        <f>G13+G20+G29+G36+G43</f>
        <v>270.3</v>
      </c>
      <c r="H64" s="41">
        <f>H13+H20+H29+H36+H43</f>
        <v>3631.8</v>
      </c>
      <c r="I64" s="41">
        <f>I13+I20+I29+I36+I43+I50+I57</f>
        <v>3903.4250000000002</v>
      </c>
      <c r="J64" s="41">
        <f>J13+J20+J29+J36+J43+J50+J57</f>
        <v>7807.9250000000002</v>
      </c>
      <c r="K64" s="1"/>
      <c r="L64" s="1"/>
      <c r="M64" s="1"/>
      <c r="N64" s="1"/>
    </row>
  </sheetData>
  <mergeCells count="1">
    <mergeCell ref="B3:N3"/>
  </mergeCells>
  <pageMargins left="0.7" right="0.7" top="0.75" bottom="0.75" header="0.3" footer="0.3"/>
  <pageSetup orientation="portrait" verticalDpi="0" r:id="rId1"/>
  <headerFooter>
    <oddFooter>&amp;C_x000D_&amp;1#&amp;"Calibri"&amp;22&amp;K0073CF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1to Dec 312023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Banker, Wayne</dc:creator>
  <cp:lastModifiedBy>Banker, Wayne</cp:lastModifiedBy>
  <dcterms:created xsi:type="dcterms:W3CDTF">2024-01-10T20:52:47Z</dcterms:created>
  <dcterms:modified xsi:type="dcterms:W3CDTF">2024-10-15T13:18:13Z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0150e9-b158-425e-97d7-738cc28226d7_Enabled">
    <vt:lpwstr>true</vt:lpwstr>
  </property>
  <property fmtid="{D5CDD505-2E9C-101B-9397-08002B2CF9AE}" pid="3" name="MSIP_Label_c80150e9-b158-425e-97d7-738cc28226d7_SetDate">
    <vt:lpwstr>2024-01-10T21:04:08Z</vt:lpwstr>
  </property>
  <property fmtid="{D5CDD505-2E9C-101B-9397-08002B2CF9AE}" pid="4" name="MSIP_Label_c80150e9-b158-425e-97d7-738cc28226d7_Method">
    <vt:lpwstr>Standard</vt:lpwstr>
  </property>
  <property fmtid="{D5CDD505-2E9C-101B-9397-08002B2CF9AE}" pid="5" name="MSIP_Label_c80150e9-b158-425e-97d7-738cc28226d7_Name">
    <vt:lpwstr>Internal - Privacy</vt:lpwstr>
  </property>
  <property fmtid="{D5CDD505-2E9C-101B-9397-08002B2CF9AE}" pid="6" name="MSIP_Label_c80150e9-b158-425e-97d7-738cc28226d7_SiteId">
    <vt:lpwstr>e9aef9b7-25ca-4518-a881-33e546773136</vt:lpwstr>
  </property>
  <property fmtid="{D5CDD505-2E9C-101B-9397-08002B2CF9AE}" pid="7" name="MSIP_Label_c80150e9-b158-425e-97d7-738cc28226d7_ActionId">
    <vt:lpwstr>edf75cab-b3cf-4b76-9525-81dea47dcde9</vt:lpwstr>
  </property>
  <property fmtid="{D5CDD505-2E9C-101B-9397-08002B2CF9AE}" pid="8" name="MSIP_Label_c80150e9-b158-425e-97d7-738cc28226d7_ContentBits">
    <vt:lpwstr>2</vt:lpwstr>
  </property>
</Properties>
</file>