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regulato\2022 ZECR for EY 2022-2023\"/>
    </mc:Choice>
  </mc:AlternateContent>
  <bookViews>
    <workbookView xWindow="1080" yWindow="645" windowWidth="16695" windowHeight="5940" tabRatio="789" activeTab="1"/>
  </bookViews>
  <sheets>
    <sheet name="EY ZEC PO" sheetId="20" r:id="rId1"/>
    <sheet name="YTD Tracking" sheetId="29" r:id="rId2"/>
    <sheet name="May 23 Hope Creek" sheetId="177" r:id="rId3"/>
    <sheet name="May 23 Salem 1" sheetId="178" r:id="rId4"/>
    <sheet name="May 23 Salem 2" sheetId="179" r:id="rId5"/>
    <sheet name="April 23 Hope Creek" sheetId="174" r:id="rId6"/>
    <sheet name="April 23 Salem 1" sheetId="175" r:id="rId7"/>
    <sheet name="April 23 Salem 2" sheetId="176" r:id="rId8"/>
    <sheet name="March 23 Hope Creek" sheetId="171" r:id="rId9"/>
    <sheet name="March 23 Salem 1" sheetId="172" r:id="rId10"/>
    <sheet name="March 23 Salem 2" sheetId="173" r:id="rId11"/>
    <sheet name="February 23 Hope Creek" sheetId="168" r:id="rId12"/>
    <sheet name="February 23 Salem 1" sheetId="169" r:id="rId13"/>
    <sheet name="February 23 Salem 2" sheetId="170" r:id="rId14"/>
    <sheet name="January 23 Hope Creek" sheetId="165" r:id="rId15"/>
    <sheet name="January 23 Salem 1" sheetId="166" r:id="rId16"/>
    <sheet name="January 23 Salem 2" sheetId="167" r:id="rId17"/>
    <sheet name="December 22 Hope Creek" sheetId="162" r:id="rId18"/>
    <sheet name="December 22 Salem 1" sheetId="163" r:id="rId19"/>
    <sheet name="December 22 Salem 2" sheetId="164" r:id="rId20"/>
    <sheet name="November 22 Hope Creek" sheetId="159" r:id="rId21"/>
    <sheet name="November 22 Salem 1" sheetId="160" r:id="rId22"/>
    <sheet name="November 22 Salem 2" sheetId="161" r:id="rId23"/>
    <sheet name="October 22 Hope Creek" sheetId="153" r:id="rId24"/>
    <sheet name="October 22 Salem 1" sheetId="154" r:id="rId25"/>
    <sheet name="October 22 Salem 2" sheetId="155" r:id="rId26"/>
    <sheet name="September 22 Hope Creek" sheetId="150" r:id="rId27"/>
    <sheet name="September 22 Salem 1" sheetId="151" r:id="rId28"/>
    <sheet name="September 22 Salem 2" sheetId="152" r:id="rId29"/>
    <sheet name="August 22 Hope Creek" sheetId="147" r:id="rId30"/>
    <sheet name="August 22 Salem 1" sheetId="148" r:id="rId31"/>
    <sheet name="August 22 Salem 2" sheetId="149" r:id="rId32"/>
    <sheet name="July 22 Hope Creek" sheetId="144" r:id="rId33"/>
    <sheet name="July 22 Salem 1" sheetId="145" r:id="rId34"/>
    <sheet name="July 22 Salem 2" sheetId="146" r:id="rId35"/>
    <sheet name="June 22 Hope Creek" sheetId="141" r:id="rId36"/>
    <sheet name="June 22 Salem 1" sheetId="142" r:id="rId37"/>
    <sheet name="June 22 Salem 2" sheetId="143" r:id="rId38"/>
  </sheets>
  <definedNames>
    <definedName name="_xlnm.Print_Area" localSheetId="5">#REF!</definedName>
    <definedName name="_xlnm.Print_Area" localSheetId="6">#REF!</definedName>
    <definedName name="_xlnm.Print_Area" localSheetId="7">#REF!</definedName>
    <definedName name="_xlnm.Print_Area" localSheetId="29">#REF!</definedName>
    <definedName name="_xlnm.Print_Area" localSheetId="30">#REF!</definedName>
    <definedName name="_xlnm.Print_Area" localSheetId="31">#REF!</definedName>
    <definedName name="_xlnm.Print_Area" localSheetId="17">#REF!</definedName>
    <definedName name="_xlnm.Print_Area" localSheetId="18">#REF!</definedName>
    <definedName name="_xlnm.Print_Area" localSheetId="19">#REF!</definedName>
    <definedName name="_xlnm.Print_Area" localSheetId="11">#REF!</definedName>
    <definedName name="_xlnm.Print_Area" localSheetId="12">#REF!</definedName>
    <definedName name="_xlnm.Print_Area" localSheetId="13">#REF!</definedName>
    <definedName name="_xlnm.Print_Area" localSheetId="14">#REF!</definedName>
    <definedName name="_xlnm.Print_Area" localSheetId="15">#REF!</definedName>
    <definedName name="_xlnm.Print_Area" localSheetId="16">#REF!</definedName>
    <definedName name="_xlnm.Print_Area" localSheetId="32">#REF!</definedName>
    <definedName name="_xlnm.Print_Area" localSheetId="33">#REF!</definedName>
    <definedName name="_xlnm.Print_Area" localSheetId="34">#REF!</definedName>
    <definedName name="_xlnm.Print_Area" localSheetId="35">#REF!</definedName>
    <definedName name="_xlnm.Print_Area" localSheetId="36">#REF!</definedName>
    <definedName name="_xlnm.Print_Area" localSheetId="37">#REF!</definedName>
    <definedName name="_xlnm.Print_Area" localSheetId="8">#REF!</definedName>
    <definedName name="_xlnm.Print_Area" localSheetId="9">#REF!</definedName>
    <definedName name="_xlnm.Print_Area" localSheetId="10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20">#REF!</definedName>
    <definedName name="_xlnm.Print_Area" localSheetId="21">#REF!</definedName>
    <definedName name="_xlnm.Print_Area" localSheetId="22">#REF!</definedName>
    <definedName name="_xlnm.Print_Area" localSheetId="26">#REF!</definedName>
    <definedName name="_xlnm.Print_Area" localSheetId="27">#REF!</definedName>
    <definedName name="_xlnm.Print_Area" localSheetId="28">#REF!</definedName>
    <definedName name="_xlnm.Print_Area" localSheetId="1">#REF!</definedName>
    <definedName name="_xlnm.Print_Area">#REF!</definedName>
  </definedNames>
  <calcPr calcId="162913" iterate="1" iterateCount="300" iterateDelta="1E-4" calcOnSave="0"/>
  <pivotCaches>
    <pivotCache cacheId="74" r:id="rId39"/>
  </pivotCaches>
</workbook>
</file>

<file path=xl/calcChain.xml><?xml version="1.0" encoding="utf-8"?>
<calcChain xmlns="http://schemas.openxmlformats.org/spreadsheetml/2006/main">
  <c r="Q24" i="29" l="1"/>
  <c r="Q28" i="29"/>
  <c r="Q27" i="29"/>
  <c r="Q26" i="29"/>
  <c r="Q25" i="29"/>
  <c r="Q142" i="29" l="1"/>
  <c r="Q141" i="29"/>
  <c r="Q140" i="29"/>
  <c r="Q139" i="29"/>
  <c r="Q132" i="29"/>
  <c r="Q131" i="29"/>
  <c r="Q130" i="29"/>
  <c r="Q129" i="29"/>
  <c r="Q127" i="29"/>
  <c r="Q126" i="29"/>
  <c r="Q125" i="29"/>
  <c r="Q124" i="29"/>
  <c r="Q115" i="29"/>
  <c r="Q114" i="29"/>
  <c r="Q113" i="29"/>
  <c r="Q112" i="29"/>
  <c r="Q105" i="29"/>
  <c r="Q104" i="29"/>
  <c r="Q103" i="29"/>
  <c r="Q102" i="29"/>
  <c r="Q100" i="29"/>
  <c r="Q99" i="29"/>
  <c r="Q98" i="29"/>
  <c r="Q97" i="29"/>
  <c r="P96" i="29"/>
  <c r="O18" i="20" l="1"/>
  <c r="O17" i="20"/>
  <c r="O16" i="20"/>
  <c r="O15" i="20"/>
  <c r="O14" i="20"/>
  <c r="P62" i="29" l="1"/>
  <c r="P84" i="29" s="1"/>
  <c r="P91" i="29" s="1"/>
  <c r="P118" i="29" s="1"/>
  <c r="O62" i="29"/>
  <c r="O84" i="29" s="1"/>
  <c r="O91" i="29" s="1"/>
  <c r="O118" i="29" s="1"/>
  <c r="N62" i="29"/>
  <c r="N84" i="29" s="1"/>
  <c r="N91" i="29" s="1"/>
  <c r="N118" i="29" s="1"/>
  <c r="P60" i="29"/>
  <c r="P59" i="29"/>
  <c r="O59" i="29"/>
  <c r="N59" i="29"/>
  <c r="P58" i="29"/>
  <c r="O58" i="29"/>
  <c r="N58" i="29"/>
  <c r="P57" i="29"/>
  <c r="O57" i="29"/>
  <c r="O60" i="29" s="1"/>
  <c r="N57" i="29"/>
  <c r="N60" i="29" s="1"/>
  <c r="N56" i="29"/>
  <c r="P55" i="29"/>
  <c r="O55" i="29"/>
  <c r="N55" i="29"/>
  <c r="P54" i="29"/>
  <c r="O54" i="29"/>
  <c r="N54" i="29"/>
  <c r="P53" i="29"/>
  <c r="P56" i="29" s="1"/>
  <c r="O53" i="29"/>
  <c r="N53" i="29"/>
  <c r="P51" i="29"/>
  <c r="O51" i="29"/>
  <c r="N51" i="29"/>
  <c r="P50" i="29"/>
  <c r="O50" i="29"/>
  <c r="N50" i="29"/>
  <c r="P49" i="29"/>
  <c r="P52" i="29" s="1"/>
  <c r="O49" i="29"/>
  <c r="O52" i="29" s="1"/>
  <c r="N49" i="29"/>
  <c r="P47" i="29"/>
  <c r="O47" i="29"/>
  <c r="N47" i="29"/>
  <c r="P46" i="29"/>
  <c r="O46" i="29"/>
  <c r="N46" i="29"/>
  <c r="P45" i="29"/>
  <c r="P48" i="29" s="1"/>
  <c r="O45" i="29"/>
  <c r="O48" i="29" s="1"/>
  <c r="N45" i="29"/>
  <c r="N48" i="29" s="1"/>
  <c r="P44" i="29"/>
  <c r="P43" i="29"/>
  <c r="O43" i="29"/>
  <c r="N43" i="29"/>
  <c r="P42" i="29"/>
  <c r="O42" i="29"/>
  <c r="N42" i="29"/>
  <c r="P41" i="29"/>
  <c r="O41" i="29"/>
  <c r="O44" i="29" s="1"/>
  <c r="N41" i="29"/>
  <c r="N44" i="29" s="1"/>
  <c r="P29" i="29"/>
  <c r="O29" i="29"/>
  <c r="N29" i="29"/>
  <c r="O61" i="29" l="1"/>
  <c r="P61" i="29"/>
  <c r="O56" i="29"/>
  <c r="N52" i="29"/>
  <c r="N61" i="29" s="1"/>
  <c r="M8" i="29" l="1"/>
  <c r="L8" i="29"/>
  <c r="M33" i="29" l="1"/>
  <c r="M32" i="29"/>
  <c r="M7" i="20"/>
  <c r="M6" i="20"/>
  <c r="L6" i="20"/>
  <c r="B39" i="179"/>
  <c r="B39" i="178"/>
  <c r="B42" i="177"/>
  <c r="B39" i="177"/>
  <c r="B41" i="177" s="1"/>
  <c r="B41" i="179"/>
  <c r="B42" i="178"/>
  <c r="B41" i="178"/>
  <c r="B43" i="178" s="1"/>
  <c r="B43" i="179" l="1"/>
  <c r="M8" i="20" s="1"/>
  <c r="M34" i="29" s="1"/>
  <c r="B43" i="177"/>
  <c r="L32" i="29"/>
  <c r="B42" i="176"/>
  <c r="B39" i="176"/>
  <c r="B39" i="175"/>
  <c r="B41" i="175" s="1"/>
  <c r="B43" i="175" s="1"/>
  <c r="L7" i="20" s="1"/>
  <c r="L33" i="29" s="1"/>
  <c r="B42" i="174"/>
  <c r="B39" i="174"/>
  <c r="B41" i="176"/>
  <c r="B42" i="175"/>
  <c r="B41" i="174"/>
  <c r="B43" i="174" s="1"/>
  <c r="B43" i="176" l="1"/>
  <c r="L8" i="20" s="1"/>
  <c r="L34" i="29" s="1"/>
  <c r="K32" i="29"/>
  <c r="K6" i="20"/>
  <c r="B40" i="173" l="1"/>
  <c r="B40" i="172"/>
  <c r="B40" i="171"/>
  <c r="B42" i="173" l="1"/>
  <c r="B44" i="173" s="1"/>
  <c r="K8" i="20" s="1"/>
  <c r="K34" i="29" s="1"/>
  <c r="B43" i="172"/>
  <c r="B42" i="172"/>
  <c r="B44" i="172" s="1"/>
  <c r="K7" i="20" s="1"/>
  <c r="K33" i="29" s="1"/>
  <c r="B42" i="171"/>
  <c r="B44" i="171" s="1"/>
  <c r="B37" i="170" l="1"/>
  <c r="B39" i="170" s="1"/>
  <c r="B41" i="170" s="1"/>
  <c r="J8" i="20" s="1"/>
  <c r="J34" i="29" s="1"/>
  <c r="B40" i="169"/>
  <c r="B37" i="169"/>
  <c r="B39" i="169" s="1"/>
  <c r="B37" i="168"/>
  <c r="B39" i="168" s="1"/>
  <c r="B41" i="168" s="1"/>
  <c r="J6" i="20" s="1"/>
  <c r="J32" i="29" s="1"/>
  <c r="B41" i="169" l="1"/>
  <c r="J7" i="20" s="1"/>
  <c r="J33" i="29" s="1"/>
  <c r="B40" i="167" l="1"/>
  <c r="B42" i="167" s="1"/>
  <c r="B43" i="166"/>
  <c r="B40" i="166"/>
  <c r="B42" i="166" s="1"/>
  <c r="B44" i="166" s="1"/>
  <c r="I7" i="20" s="1"/>
  <c r="I33" i="29" s="1"/>
  <c r="B40" i="165"/>
  <c r="B42" i="165" s="1"/>
  <c r="B44" i="165" s="1"/>
  <c r="I6" i="20" s="1"/>
  <c r="I32" i="29" s="1"/>
  <c r="B44" i="167" l="1"/>
  <c r="I8" i="20" s="1"/>
  <c r="I34" i="29" s="1"/>
  <c r="H34" i="29"/>
  <c r="H32" i="29"/>
  <c r="H8" i="20"/>
  <c r="H6" i="20"/>
  <c r="B43" i="164"/>
  <c r="B40" i="164"/>
  <c r="B42" i="164" s="1"/>
  <c r="B44" i="164" s="1"/>
  <c r="B40" i="163"/>
  <c r="B42" i="163" s="1"/>
  <c r="B44" i="163" s="1"/>
  <c r="H7" i="20" s="1"/>
  <c r="H33" i="29" s="1"/>
  <c r="B40" i="162"/>
  <c r="B43" i="163"/>
  <c r="B42" i="162"/>
  <c r="B44" i="162" s="1"/>
  <c r="G34" i="29" l="1"/>
  <c r="G33" i="29"/>
  <c r="G32" i="29"/>
  <c r="F32" i="29"/>
  <c r="G8" i="20"/>
  <c r="G7" i="20"/>
  <c r="G6" i="20"/>
  <c r="B40" i="161"/>
  <c r="B42" i="161" s="1"/>
  <c r="B44" i="161" s="1"/>
  <c r="B40" i="160"/>
  <c r="B42" i="160" s="1"/>
  <c r="B44" i="160" s="1"/>
  <c r="B40" i="159"/>
  <c r="B42" i="159" s="1"/>
  <c r="B44" i="159" s="1"/>
  <c r="B43" i="161"/>
  <c r="B43" i="160"/>
  <c r="AB4" i="153"/>
  <c r="AC4" i="153"/>
  <c r="AB5" i="153"/>
  <c r="AC5" i="153"/>
  <c r="AB6" i="153"/>
  <c r="AC6" i="153"/>
  <c r="AB7" i="153"/>
  <c r="AC7" i="153"/>
  <c r="AB8" i="153"/>
  <c r="AC8" i="153"/>
  <c r="AB9" i="153"/>
  <c r="AC9" i="153"/>
  <c r="AB10" i="153"/>
  <c r="AC10" i="153"/>
  <c r="AB11" i="153"/>
  <c r="AC11" i="153"/>
  <c r="AB12" i="153"/>
  <c r="AC12" i="153"/>
  <c r="AB13" i="153"/>
  <c r="AC13" i="153"/>
  <c r="AB14" i="153"/>
  <c r="AC14" i="153"/>
  <c r="AB15" i="153"/>
  <c r="AC15" i="153"/>
  <c r="AB16" i="153"/>
  <c r="AC16" i="153"/>
  <c r="AB17" i="153"/>
  <c r="AC17" i="153"/>
  <c r="AB18" i="153"/>
  <c r="AC18" i="153"/>
  <c r="AB19" i="153"/>
  <c r="AC19" i="153"/>
  <c r="AB20" i="153"/>
  <c r="AC20" i="153"/>
  <c r="AB21" i="153"/>
  <c r="AC21" i="153"/>
  <c r="AB22" i="153"/>
  <c r="AC22" i="153"/>
  <c r="AB23" i="153"/>
  <c r="AC23" i="153"/>
  <c r="AB24" i="153"/>
  <c r="AC24" i="153"/>
  <c r="AB25" i="153"/>
  <c r="AC25" i="153"/>
  <c r="AB26" i="153"/>
  <c r="AC26" i="153"/>
  <c r="AB27" i="153"/>
  <c r="AC27" i="153"/>
  <c r="AB28" i="153"/>
  <c r="AC28" i="153"/>
  <c r="AB29" i="153"/>
  <c r="AC29" i="153"/>
  <c r="AB30" i="153"/>
  <c r="AC30" i="153"/>
  <c r="AB31" i="153"/>
  <c r="AC31" i="153"/>
  <c r="AB32" i="153"/>
  <c r="AC32" i="153"/>
  <c r="AB33" i="153"/>
  <c r="AC33" i="153"/>
  <c r="AB34" i="153"/>
  <c r="AC34" i="153"/>
  <c r="F6" i="20" l="1"/>
  <c r="Z36" i="155"/>
  <c r="Z38" i="155" s="1"/>
  <c r="Z40" i="155" s="1"/>
  <c r="F8" i="20" s="1"/>
  <c r="F34" i="29" s="1"/>
  <c r="AC34" i="155"/>
  <c r="AB34" i="155"/>
  <c r="AC33" i="155"/>
  <c r="AB33" i="155"/>
  <c r="AC32" i="155"/>
  <c r="AB32" i="155"/>
  <c r="AC31" i="155"/>
  <c r="AB31" i="155"/>
  <c r="AC30" i="155"/>
  <c r="AB30" i="155"/>
  <c r="AC29" i="155"/>
  <c r="AB29" i="155"/>
  <c r="AC28" i="155"/>
  <c r="AB28" i="155"/>
  <c r="AC27" i="155"/>
  <c r="AB27" i="155"/>
  <c r="AC26" i="155"/>
  <c r="AB26" i="155"/>
  <c r="AC25" i="155"/>
  <c r="AB25" i="155"/>
  <c r="AC24" i="155"/>
  <c r="AB24" i="155"/>
  <c r="AC23" i="155"/>
  <c r="AB23" i="155"/>
  <c r="AC22" i="155"/>
  <c r="AB22" i="155"/>
  <c r="AC21" i="155"/>
  <c r="AB21" i="155"/>
  <c r="AC20" i="155"/>
  <c r="AB20" i="155"/>
  <c r="AC19" i="155"/>
  <c r="AB19" i="155"/>
  <c r="AC18" i="155"/>
  <c r="AB18" i="155"/>
  <c r="AC17" i="155"/>
  <c r="AB17" i="155"/>
  <c r="AC16" i="155"/>
  <c r="AB16" i="155"/>
  <c r="AC15" i="155"/>
  <c r="AB15" i="155"/>
  <c r="AC14" i="155"/>
  <c r="AB14" i="155"/>
  <c r="AC13" i="155"/>
  <c r="AB13" i="155"/>
  <c r="AC12" i="155"/>
  <c r="AB12" i="155"/>
  <c r="AC11" i="155"/>
  <c r="AB11" i="155"/>
  <c r="AC10" i="155"/>
  <c r="AB10" i="155"/>
  <c r="AC9" i="155"/>
  <c r="AB9" i="155"/>
  <c r="AC8" i="155"/>
  <c r="AB8" i="155"/>
  <c r="AC7" i="155"/>
  <c r="AB7" i="155"/>
  <c r="AC6" i="155"/>
  <c r="AB6" i="155"/>
  <c r="AC5" i="155"/>
  <c r="AB5" i="155"/>
  <c r="AC4" i="155"/>
  <c r="AB4" i="155"/>
  <c r="Z36" i="154"/>
  <c r="Z38" i="154" s="1"/>
  <c r="Z40" i="154" s="1"/>
  <c r="F7" i="20" s="1"/>
  <c r="F33" i="29" s="1"/>
  <c r="AC34" i="154"/>
  <c r="AB34" i="154"/>
  <c r="AC33" i="154"/>
  <c r="AB33" i="154"/>
  <c r="AC32" i="154"/>
  <c r="AB32" i="154"/>
  <c r="AC31" i="154"/>
  <c r="AB31" i="154"/>
  <c r="AC30" i="154"/>
  <c r="AB30" i="154"/>
  <c r="AC29" i="154"/>
  <c r="AB29" i="154"/>
  <c r="AC28" i="154"/>
  <c r="AB28" i="154"/>
  <c r="AC27" i="154"/>
  <c r="AB27" i="154"/>
  <c r="AC26" i="154"/>
  <c r="AB26" i="154"/>
  <c r="AC25" i="154"/>
  <c r="AB25" i="154"/>
  <c r="AC24" i="154"/>
  <c r="AB24" i="154"/>
  <c r="AC23" i="154"/>
  <c r="AB23" i="154"/>
  <c r="AC22" i="154"/>
  <c r="AB22" i="154"/>
  <c r="AC21" i="154"/>
  <c r="AB21" i="154"/>
  <c r="AC20" i="154"/>
  <c r="AB20" i="154"/>
  <c r="AC19" i="154"/>
  <c r="AB19" i="154"/>
  <c r="AC18" i="154"/>
  <c r="AB18" i="154"/>
  <c r="AC17" i="154"/>
  <c r="AB17" i="154"/>
  <c r="AC16" i="154"/>
  <c r="AB16" i="154"/>
  <c r="AC15" i="154"/>
  <c r="AB15" i="154"/>
  <c r="AC14" i="154"/>
  <c r="AB14" i="154"/>
  <c r="AC13" i="154"/>
  <c r="AB13" i="154"/>
  <c r="AC12" i="154"/>
  <c r="AB12" i="154"/>
  <c r="AC11" i="154"/>
  <c r="AB11" i="154"/>
  <c r="AC10" i="154"/>
  <c r="AB10" i="154"/>
  <c r="AC9" i="154"/>
  <c r="AB9" i="154"/>
  <c r="AC8" i="154"/>
  <c r="AB8" i="154"/>
  <c r="AC7" i="154"/>
  <c r="AB7" i="154"/>
  <c r="AC6" i="154"/>
  <c r="AB6" i="154"/>
  <c r="AC5" i="154"/>
  <c r="AB5" i="154"/>
  <c r="AC4" i="154"/>
  <c r="AB4" i="154"/>
  <c r="Z39" i="153"/>
  <c r="Z38" i="153"/>
  <c r="Z40" i="153" s="1"/>
  <c r="Z36" i="153"/>
  <c r="E32" i="29" l="1"/>
  <c r="B43" i="150"/>
  <c r="E8" i="20"/>
  <c r="E34" i="29" s="1"/>
  <c r="E7" i="20"/>
  <c r="E33" i="29" s="1"/>
  <c r="B40" i="152"/>
  <c r="B40" i="151"/>
  <c r="B40" i="150"/>
  <c r="B42" i="150" s="1"/>
  <c r="B43" i="152"/>
  <c r="B42" i="152"/>
  <c r="B44" i="152" s="1"/>
  <c r="B43" i="151"/>
  <c r="B42" i="151"/>
  <c r="B44" i="151" s="1"/>
  <c r="B44" i="150" l="1"/>
  <c r="E6" i="20" s="1"/>
  <c r="B40" i="149"/>
  <c r="B40" i="148"/>
  <c r="D7" i="20"/>
  <c r="D6" i="20"/>
  <c r="B42" i="149"/>
  <c r="B44" i="149" s="1"/>
  <c r="D8" i="20" s="1"/>
  <c r="B43" i="149"/>
  <c r="B42" i="148"/>
  <c r="B44" i="148" s="1"/>
  <c r="B43" i="148"/>
  <c r="B40" i="147" l="1"/>
  <c r="B42" i="147" s="1"/>
  <c r="B44" i="147" s="1"/>
  <c r="B43" i="147"/>
  <c r="D34" i="29" l="1"/>
  <c r="D32" i="29"/>
  <c r="D33" i="29" l="1"/>
  <c r="C34" i="29"/>
  <c r="C32" i="29"/>
  <c r="C8" i="20"/>
  <c r="C6" i="20"/>
  <c r="B39" i="146"/>
  <c r="B39" i="145"/>
  <c r="B39" i="144"/>
  <c r="B42" i="146" l="1"/>
  <c r="B42" i="145"/>
  <c r="C7" i="20" s="1"/>
  <c r="C33" i="29" s="1"/>
  <c r="B42" i="144"/>
  <c r="B39" i="143" l="1"/>
  <c r="B39" i="142"/>
  <c r="B40" i="141"/>
  <c r="B39" i="141"/>
  <c r="B42" i="143" l="1"/>
  <c r="B8" i="20" s="1"/>
  <c r="B42" i="142"/>
  <c r="B7" i="20" s="1"/>
  <c r="B42" i="141"/>
  <c r="B6" i="20" s="1"/>
  <c r="B17" i="29" l="1"/>
  <c r="B21" i="29" l="1"/>
  <c r="C21" i="29"/>
  <c r="D21" i="29"/>
  <c r="E21" i="29"/>
  <c r="F21" i="29"/>
  <c r="G21" i="29"/>
  <c r="H21" i="29"/>
  <c r="N8" i="20" l="1"/>
  <c r="N7" i="20"/>
  <c r="C35" i="29" l="1"/>
  <c r="B33" i="29"/>
  <c r="B34" i="29"/>
  <c r="N6" i="20" l="1"/>
  <c r="N9" i="20" s="1"/>
  <c r="B32" i="29"/>
  <c r="C62" i="29"/>
  <c r="C84" i="29" s="1"/>
  <c r="C91" i="29" s="1"/>
  <c r="C118" i="29" s="1"/>
  <c r="D62" i="29"/>
  <c r="D84" i="29" s="1"/>
  <c r="D91" i="29" s="1"/>
  <c r="D118" i="29" s="1"/>
  <c r="E62" i="29"/>
  <c r="E84" i="29" s="1"/>
  <c r="E91" i="29" s="1"/>
  <c r="E118" i="29" s="1"/>
  <c r="F62" i="29"/>
  <c r="F84" i="29" s="1"/>
  <c r="F91" i="29" s="1"/>
  <c r="F118" i="29" s="1"/>
  <c r="G62" i="29"/>
  <c r="G84" i="29" s="1"/>
  <c r="G91" i="29" s="1"/>
  <c r="G118" i="29" s="1"/>
  <c r="H62" i="29"/>
  <c r="H84" i="29" s="1"/>
  <c r="H91" i="29" s="1"/>
  <c r="H118" i="29" s="1"/>
  <c r="I62" i="29"/>
  <c r="I84" i="29" s="1"/>
  <c r="I91" i="29" s="1"/>
  <c r="I118" i="29" s="1"/>
  <c r="J62" i="29"/>
  <c r="J84" i="29" s="1"/>
  <c r="J91" i="29" s="1"/>
  <c r="J118" i="29" s="1"/>
  <c r="K62" i="29"/>
  <c r="K84" i="29" s="1"/>
  <c r="K91" i="29" s="1"/>
  <c r="K118" i="29" s="1"/>
  <c r="L62" i="29"/>
  <c r="L84" i="29" s="1"/>
  <c r="L91" i="29" s="1"/>
  <c r="L118" i="29" s="1"/>
  <c r="M62" i="29"/>
  <c r="M84" i="29" s="1"/>
  <c r="M91" i="29" s="1"/>
  <c r="M118" i="29" s="1"/>
  <c r="B62" i="29"/>
  <c r="B84" i="29" s="1"/>
  <c r="B91" i="29" s="1"/>
  <c r="B118" i="29" s="1"/>
  <c r="Q32" i="29" l="1"/>
  <c r="B35" i="29"/>
  <c r="I19" i="29" l="1"/>
  <c r="J19" i="29"/>
  <c r="K19" i="29"/>
  <c r="L19" i="29"/>
  <c r="M19" i="29"/>
  <c r="N20" i="20" l="1"/>
  <c r="N13" i="20"/>
  <c r="B5" i="20"/>
  <c r="M9" i="20"/>
  <c r="L9" i="20"/>
  <c r="K9" i="20"/>
  <c r="J9" i="20"/>
  <c r="I9" i="20"/>
  <c r="H9" i="20"/>
  <c r="G9" i="20"/>
  <c r="F9" i="20"/>
  <c r="E9" i="20"/>
  <c r="D9" i="20"/>
  <c r="D14" i="20" s="1"/>
  <c r="C9" i="20"/>
  <c r="B6" i="29"/>
  <c r="B14" i="29" s="1"/>
  <c r="Q9" i="29"/>
  <c r="C30" i="29"/>
  <c r="D30" i="29" s="1"/>
  <c r="E30" i="29" l="1"/>
  <c r="F30" i="29" s="1"/>
  <c r="C6" i="29"/>
  <c r="C23" i="29" s="1"/>
  <c r="B23" i="29"/>
  <c r="C5" i="20"/>
  <c r="D5" i="20"/>
  <c r="G30" i="29" l="1"/>
  <c r="F5" i="20"/>
  <c r="E5" i="20"/>
  <c r="D6" i="29"/>
  <c r="D23" i="29" s="1"/>
  <c r="C14" i="29"/>
  <c r="B9" i="20"/>
  <c r="B14" i="20" s="1"/>
  <c r="Q12" i="29"/>
  <c r="Q11" i="29"/>
  <c r="Q10" i="29"/>
  <c r="H30" i="29" l="1"/>
  <c r="G5" i="20"/>
  <c r="D14" i="29"/>
  <c r="E6" i="29"/>
  <c r="E23" i="29" s="1"/>
  <c r="I30" i="29" l="1"/>
  <c r="H5" i="20"/>
  <c r="E14" i="29"/>
  <c r="F6" i="29"/>
  <c r="F23" i="29" s="1"/>
  <c r="M29" i="29"/>
  <c r="L29" i="29"/>
  <c r="K29" i="29"/>
  <c r="J29" i="29"/>
  <c r="I29" i="29"/>
  <c r="H29" i="29"/>
  <c r="G29" i="29"/>
  <c r="F29" i="29"/>
  <c r="E29" i="29"/>
  <c r="D29" i="29"/>
  <c r="C29" i="29"/>
  <c r="B29" i="29"/>
  <c r="J30" i="29" l="1"/>
  <c r="I5" i="20"/>
  <c r="F14" i="29"/>
  <c r="G6" i="29"/>
  <c r="G23" i="29" s="1"/>
  <c r="Q29" i="29"/>
  <c r="F13" i="29"/>
  <c r="M35" i="29"/>
  <c r="L35" i="29"/>
  <c r="K35" i="29"/>
  <c r="J35" i="29"/>
  <c r="I35" i="29"/>
  <c r="H35" i="29"/>
  <c r="G35" i="29"/>
  <c r="F35" i="29"/>
  <c r="E35" i="29"/>
  <c r="D35" i="29"/>
  <c r="Q34" i="29"/>
  <c r="Q33" i="29"/>
  <c r="E20" i="29"/>
  <c r="Q16" i="29"/>
  <c r="M16" i="29"/>
  <c r="M17" i="29" s="1"/>
  <c r="L16" i="29"/>
  <c r="K16" i="29"/>
  <c r="J16" i="29"/>
  <c r="J20" i="29" s="1"/>
  <c r="I16" i="29"/>
  <c r="I17" i="29" s="1"/>
  <c r="H16" i="29"/>
  <c r="H18" i="29" s="1"/>
  <c r="G16" i="29"/>
  <c r="G19" i="29" s="1"/>
  <c r="F16" i="29"/>
  <c r="F20" i="29" s="1"/>
  <c r="E16" i="29"/>
  <c r="E17" i="29" s="1"/>
  <c r="D16" i="29"/>
  <c r="D18" i="29" s="1"/>
  <c r="C16" i="29"/>
  <c r="C19" i="29" s="1"/>
  <c r="B16" i="29"/>
  <c r="B20" i="29" s="1"/>
  <c r="M13" i="29"/>
  <c r="J13" i="29"/>
  <c r="B13" i="29"/>
  <c r="M21" i="29"/>
  <c r="H13" i="29"/>
  <c r="D13" i="29"/>
  <c r="K30" i="29" l="1"/>
  <c r="J5" i="20"/>
  <c r="G14" i="29"/>
  <c r="H6" i="29"/>
  <c r="H23" i="29" s="1"/>
  <c r="I21" i="29"/>
  <c r="E18" i="29"/>
  <c r="J18" i="29"/>
  <c r="K21" i="29"/>
  <c r="B18" i="29"/>
  <c r="B19" i="29"/>
  <c r="J21" i="29"/>
  <c r="F17" i="29"/>
  <c r="F19" i="29"/>
  <c r="J17" i="29"/>
  <c r="F18" i="29"/>
  <c r="H19" i="29"/>
  <c r="Q35" i="29"/>
  <c r="C13" i="29"/>
  <c r="I13" i="29"/>
  <c r="L20" i="29"/>
  <c r="L18" i="29"/>
  <c r="C17" i="29"/>
  <c r="H17" i="29"/>
  <c r="K18" i="29"/>
  <c r="D19" i="29"/>
  <c r="G20" i="29"/>
  <c r="M20" i="29"/>
  <c r="G17" i="29"/>
  <c r="E13" i="29"/>
  <c r="D17" i="29"/>
  <c r="G18" i="29"/>
  <c r="M18" i="29"/>
  <c r="E19" i="29"/>
  <c r="C20" i="29"/>
  <c r="H20" i="29"/>
  <c r="G13" i="29"/>
  <c r="K20" i="29"/>
  <c r="K13" i="29"/>
  <c r="K17" i="29"/>
  <c r="C18" i="29"/>
  <c r="I18" i="29"/>
  <c r="D20" i="29"/>
  <c r="I20" i="29"/>
  <c r="L21" i="29"/>
  <c r="L30" i="29" l="1"/>
  <c r="K5" i="20"/>
  <c r="H14" i="29"/>
  <c r="I6" i="29"/>
  <c r="I23" i="29" s="1"/>
  <c r="E22" i="29"/>
  <c r="F22" i="29"/>
  <c r="J22" i="29"/>
  <c r="B22" i="29"/>
  <c r="K22" i="29"/>
  <c r="M22" i="29"/>
  <c r="I22" i="29"/>
  <c r="Q20" i="29"/>
  <c r="Q19" i="29"/>
  <c r="Q21" i="29"/>
  <c r="C22" i="29"/>
  <c r="D22" i="29"/>
  <c r="Q18" i="29"/>
  <c r="G22" i="29"/>
  <c r="H22" i="29"/>
  <c r="I14" i="29" l="1"/>
  <c r="M30" i="29"/>
  <c r="L5" i="20"/>
  <c r="J6" i="29"/>
  <c r="J23" i="29" s="1"/>
  <c r="M5" i="20" l="1"/>
  <c r="N30" i="29"/>
  <c r="O30" i="29" s="1"/>
  <c r="P30" i="29" s="1"/>
  <c r="K6" i="29"/>
  <c r="K23" i="29" s="1"/>
  <c r="J14" i="29"/>
  <c r="K14" i="29" l="1"/>
  <c r="L6" i="29"/>
  <c r="L23" i="29" s="1"/>
  <c r="M6" i="29"/>
  <c r="N6" i="29" s="1"/>
  <c r="L14" i="29"/>
  <c r="N23" i="29" l="1"/>
  <c r="N14" i="29"/>
  <c r="O6" i="29"/>
  <c r="M14" i="29"/>
  <c r="M23" i="29"/>
  <c r="O14" i="29" l="1"/>
  <c r="O23" i="29"/>
  <c r="P6" i="29"/>
  <c r="M14" i="20"/>
  <c r="I14" i="20"/>
  <c r="E14" i="20"/>
  <c r="F14" i="20"/>
  <c r="L14" i="20"/>
  <c r="H14" i="20"/>
  <c r="K14" i="20"/>
  <c r="G14" i="20"/>
  <c r="C14" i="20"/>
  <c r="J14" i="20"/>
  <c r="P23" i="29" l="1"/>
  <c r="P14" i="29"/>
  <c r="N14" i="20"/>
  <c r="L17" i="20"/>
  <c r="H17" i="20"/>
  <c r="D17" i="20"/>
  <c r="B17" i="20"/>
  <c r="I17" i="20"/>
  <c r="K17" i="20"/>
  <c r="G17" i="20"/>
  <c r="C17" i="20"/>
  <c r="E17" i="20"/>
  <c r="J17" i="20"/>
  <c r="F17" i="20"/>
  <c r="M17" i="20"/>
  <c r="M18" i="20"/>
  <c r="I18" i="20"/>
  <c r="E18" i="20"/>
  <c r="J18" i="20"/>
  <c r="L18" i="20"/>
  <c r="H18" i="20"/>
  <c r="D18" i="20"/>
  <c r="F18" i="20"/>
  <c r="B18" i="20"/>
  <c r="K18" i="20"/>
  <c r="G18" i="20"/>
  <c r="C18" i="20"/>
  <c r="J15" i="20"/>
  <c r="F15" i="20"/>
  <c r="G15" i="20"/>
  <c r="M15" i="20"/>
  <c r="I15" i="20"/>
  <c r="E15" i="20"/>
  <c r="C15" i="20"/>
  <c r="L15" i="20"/>
  <c r="H15" i="20"/>
  <c r="D15" i="20"/>
  <c r="B15" i="20"/>
  <c r="K15" i="20"/>
  <c r="K16" i="20"/>
  <c r="G16" i="20"/>
  <c r="C16" i="20"/>
  <c r="H16" i="20"/>
  <c r="J16" i="20"/>
  <c r="F16" i="20"/>
  <c r="B16" i="20"/>
  <c r="D16" i="20"/>
  <c r="M16" i="20"/>
  <c r="I16" i="20"/>
  <c r="E16" i="20"/>
  <c r="L16" i="20"/>
  <c r="O19" i="20"/>
  <c r="N17" i="20" l="1"/>
  <c r="N16" i="20"/>
  <c r="N18" i="20"/>
  <c r="N15" i="20"/>
  <c r="M19" i="20"/>
  <c r="L19" i="20"/>
  <c r="I19" i="20"/>
  <c r="J19" i="20"/>
  <c r="F19" i="20"/>
  <c r="D19" i="20"/>
  <c r="G19" i="20"/>
  <c r="H19" i="20"/>
  <c r="K19" i="20"/>
  <c r="C19" i="20"/>
  <c r="E19" i="20"/>
  <c r="B19" i="20"/>
  <c r="N19" i="20" l="1"/>
  <c r="L13" i="29" l="1"/>
  <c r="L17" i="29"/>
  <c r="Q17" i="29" s="1"/>
  <c r="Q22" i="29" s="1"/>
  <c r="Q8" i="29"/>
  <c r="Q13" i="29" s="1"/>
  <c r="Q36" i="29" l="1"/>
  <c r="R9" i="29"/>
  <c r="R10" i="29"/>
  <c r="R11" i="29"/>
  <c r="R12" i="29"/>
  <c r="Q37" i="29"/>
  <c r="B11" i="20" s="1"/>
  <c r="R8" i="29"/>
  <c r="L22" i="29"/>
  <c r="B21" i="20" l="1"/>
  <c r="C11" i="20"/>
  <c r="B23" i="20"/>
  <c r="B24" i="20"/>
  <c r="B25" i="20"/>
  <c r="B22" i="20"/>
  <c r="N81" i="29"/>
  <c r="P75" i="29"/>
  <c r="O69" i="29"/>
  <c r="P71" i="29"/>
  <c r="P76" i="29"/>
  <c r="N65" i="29"/>
  <c r="O71" i="29"/>
  <c r="N80" i="29"/>
  <c r="O80" i="29"/>
  <c r="N75" i="29"/>
  <c r="P69" i="29"/>
  <c r="O64" i="29"/>
  <c r="N64" i="29"/>
  <c r="N77" i="29"/>
  <c r="P68" i="29"/>
  <c r="O63" i="29"/>
  <c r="N69" i="29"/>
  <c r="O77" i="29"/>
  <c r="O79" i="29"/>
  <c r="O68" i="29"/>
  <c r="O76" i="29"/>
  <c r="N72" i="29"/>
  <c r="P81" i="29"/>
  <c r="P72" i="29"/>
  <c r="N68" i="29"/>
  <c r="O72" i="29"/>
  <c r="P77" i="29"/>
  <c r="N71" i="29"/>
  <c r="O75" i="29"/>
  <c r="P64" i="29"/>
  <c r="O73" i="29"/>
  <c r="O65" i="29"/>
  <c r="N79" i="29"/>
  <c r="P65" i="29"/>
  <c r="O81" i="29"/>
  <c r="N67" i="29"/>
  <c r="N63" i="29"/>
  <c r="P79" i="29"/>
  <c r="N73" i="29"/>
  <c r="P73" i="29"/>
  <c r="O67" i="29"/>
  <c r="N76" i="29"/>
  <c r="P80" i="29"/>
  <c r="P67" i="29"/>
  <c r="P63" i="29"/>
  <c r="I42" i="29"/>
  <c r="I64" i="29" s="1"/>
  <c r="H42" i="29"/>
  <c r="H64" i="29" s="1"/>
  <c r="G42" i="29"/>
  <c r="G64" i="29" s="1"/>
  <c r="F43" i="29"/>
  <c r="F65" i="29" s="1"/>
  <c r="R13" i="29"/>
  <c r="M42" i="29"/>
  <c r="M64" i="29" s="1"/>
  <c r="K42" i="29"/>
  <c r="K64" i="29" s="1"/>
  <c r="E43" i="29"/>
  <c r="E65" i="29" s="1"/>
  <c r="E42" i="29"/>
  <c r="E64" i="29" s="1"/>
  <c r="C42" i="29"/>
  <c r="C64" i="29" s="1"/>
  <c r="I43" i="29"/>
  <c r="I65" i="29" s="1"/>
  <c r="D43" i="29"/>
  <c r="D65" i="29" s="1"/>
  <c r="D42" i="29"/>
  <c r="D64" i="29" s="1"/>
  <c r="L42" i="29"/>
  <c r="L64" i="29" s="1"/>
  <c r="M43" i="29"/>
  <c r="M65" i="29" s="1"/>
  <c r="G43" i="29"/>
  <c r="G65" i="29" s="1"/>
  <c r="C43" i="29"/>
  <c r="C65" i="29" s="1"/>
  <c r="J42" i="29"/>
  <c r="J64" i="29" s="1"/>
  <c r="L43" i="29"/>
  <c r="L65" i="29" s="1"/>
  <c r="J43" i="29"/>
  <c r="J65" i="29" s="1"/>
  <c r="F42" i="29"/>
  <c r="F64" i="29" s="1"/>
  <c r="B41" i="29"/>
  <c r="G41" i="29"/>
  <c r="K41" i="29"/>
  <c r="D41" i="29"/>
  <c r="M41" i="29"/>
  <c r="K43" i="29"/>
  <c r="K65" i="29" s="1"/>
  <c r="J41" i="29"/>
  <c r="H43" i="29"/>
  <c r="H65" i="29" s="1"/>
  <c r="B43" i="29"/>
  <c r="E41" i="29"/>
  <c r="L41" i="29"/>
  <c r="I41" i="29"/>
  <c r="B42" i="29"/>
  <c r="H41" i="29"/>
  <c r="F41" i="29"/>
  <c r="C41" i="29"/>
  <c r="F59" i="29"/>
  <c r="F81" i="29" s="1"/>
  <c r="M59" i="29"/>
  <c r="M81" i="29" s="1"/>
  <c r="J58" i="29"/>
  <c r="J80" i="29" s="1"/>
  <c r="E58" i="29"/>
  <c r="E80" i="29" s="1"/>
  <c r="C58" i="29"/>
  <c r="C80" i="29" s="1"/>
  <c r="D58" i="29"/>
  <c r="D80" i="29" s="1"/>
  <c r="J59" i="29"/>
  <c r="J81" i="29" s="1"/>
  <c r="I58" i="29"/>
  <c r="I80" i="29" s="1"/>
  <c r="F58" i="29"/>
  <c r="F80" i="29" s="1"/>
  <c r="L58" i="29"/>
  <c r="L80" i="29" s="1"/>
  <c r="K58" i="29"/>
  <c r="K80" i="29" s="1"/>
  <c r="J57" i="29"/>
  <c r="E59" i="29"/>
  <c r="E81" i="29" s="1"/>
  <c r="D59" i="29"/>
  <c r="D81" i="29" s="1"/>
  <c r="H59" i="29"/>
  <c r="H81" i="29" s="1"/>
  <c r="K59" i="29"/>
  <c r="K81" i="29" s="1"/>
  <c r="M58" i="29"/>
  <c r="M80" i="29" s="1"/>
  <c r="M57" i="29"/>
  <c r="G58" i="29"/>
  <c r="G80" i="29" s="1"/>
  <c r="F57" i="29"/>
  <c r="G59" i="29"/>
  <c r="G81" i="29" s="1"/>
  <c r="E57" i="29"/>
  <c r="C59" i="29"/>
  <c r="C81" i="29" s="1"/>
  <c r="K57" i="29"/>
  <c r="H58" i="29"/>
  <c r="H80" i="29" s="1"/>
  <c r="D57" i="29"/>
  <c r="I59" i="29"/>
  <c r="I81" i="29" s="1"/>
  <c r="H57" i="29"/>
  <c r="B58" i="29"/>
  <c r="C57" i="29"/>
  <c r="I57" i="29"/>
  <c r="L57" i="29"/>
  <c r="G57" i="29"/>
  <c r="B57" i="29"/>
  <c r="L59" i="29"/>
  <c r="L81" i="29" s="1"/>
  <c r="B59" i="29"/>
  <c r="E54" i="29"/>
  <c r="E76" i="29" s="1"/>
  <c r="E55" i="29"/>
  <c r="E77" i="29" s="1"/>
  <c r="C55" i="29"/>
  <c r="C77" i="29" s="1"/>
  <c r="H55" i="29"/>
  <c r="H77" i="29" s="1"/>
  <c r="K54" i="29"/>
  <c r="K76" i="29" s="1"/>
  <c r="H54" i="29"/>
  <c r="H76" i="29" s="1"/>
  <c r="G54" i="29"/>
  <c r="G76" i="29" s="1"/>
  <c r="C54" i="29"/>
  <c r="C76" i="29" s="1"/>
  <c r="M55" i="29"/>
  <c r="M77" i="29" s="1"/>
  <c r="J54" i="29"/>
  <c r="J76" i="29" s="1"/>
  <c r="J55" i="29"/>
  <c r="J77" i="29" s="1"/>
  <c r="L54" i="29"/>
  <c r="L76" i="29" s="1"/>
  <c r="G55" i="29"/>
  <c r="G77" i="29" s="1"/>
  <c r="I53" i="29"/>
  <c r="B54" i="29"/>
  <c r="I55" i="29"/>
  <c r="I77" i="29" s="1"/>
  <c r="L55" i="29"/>
  <c r="L77" i="29" s="1"/>
  <c r="H53" i="29"/>
  <c r="I54" i="29"/>
  <c r="I76" i="29" s="1"/>
  <c r="M54" i="29"/>
  <c r="M76" i="29" s="1"/>
  <c r="D55" i="29"/>
  <c r="D77" i="29" s="1"/>
  <c r="J53" i="29"/>
  <c r="B53" i="29"/>
  <c r="M53" i="29"/>
  <c r="F53" i="29"/>
  <c r="B55" i="29"/>
  <c r="F55" i="29"/>
  <c r="F77" i="29" s="1"/>
  <c r="K55" i="29"/>
  <c r="K77" i="29" s="1"/>
  <c r="E53" i="29"/>
  <c r="F54" i="29"/>
  <c r="F76" i="29" s="1"/>
  <c r="D53" i="29"/>
  <c r="C53" i="29"/>
  <c r="G53" i="29"/>
  <c r="D54" i="29"/>
  <c r="D76" i="29" s="1"/>
  <c r="L53" i="29"/>
  <c r="K53" i="29"/>
  <c r="D51" i="29"/>
  <c r="D73" i="29" s="1"/>
  <c r="J50" i="29"/>
  <c r="J72" i="29" s="1"/>
  <c r="C50" i="29"/>
  <c r="C72" i="29" s="1"/>
  <c r="L50" i="29"/>
  <c r="L72" i="29" s="1"/>
  <c r="D50" i="29"/>
  <c r="D72" i="29" s="1"/>
  <c r="G51" i="29"/>
  <c r="G73" i="29" s="1"/>
  <c r="G50" i="29"/>
  <c r="G72" i="29" s="1"/>
  <c r="E50" i="29"/>
  <c r="E72" i="29" s="1"/>
  <c r="H50" i="29"/>
  <c r="H72" i="29" s="1"/>
  <c r="L51" i="29"/>
  <c r="L73" i="29" s="1"/>
  <c r="E51" i="29"/>
  <c r="E73" i="29" s="1"/>
  <c r="K50" i="29"/>
  <c r="K72" i="29" s="1"/>
  <c r="K49" i="29"/>
  <c r="K51" i="29"/>
  <c r="K73" i="29" s="1"/>
  <c r="H51" i="29"/>
  <c r="H73" i="29" s="1"/>
  <c r="M50" i="29"/>
  <c r="M72" i="29" s="1"/>
  <c r="B51" i="29"/>
  <c r="D49" i="29"/>
  <c r="M51" i="29"/>
  <c r="M73" i="29" s="1"/>
  <c r="B50" i="29"/>
  <c r="M49" i="29"/>
  <c r="G49" i="29"/>
  <c r="F51" i="29"/>
  <c r="F73" i="29" s="1"/>
  <c r="F50" i="29"/>
  <c r="F72" i="29" s="1"/>
  <c r="I51" i="29"/>
  <c r="I73" i="29" s="1"/>
  <c r="C51" i="29"/>
  <c r="C73" i="29" s="1"/>
  <c r="E49" i="29"/>
  <c r="J49" i="29"/>
  <c r="I49" i="29"/>
  <c r="H49" i="29"/>
  <c r="I50" i="29"/>
  <c r="I72" i="29" s="1"/>
  <c r="J51" i="29"/>
  <c r="J73" i="29" s="1"/>
  <c r="B49" i="29"/>
  <c r="L49" i="29"/>
  <c r="C49" i="29"/>
  <c r="F49" i="29"/>
  <c r="I47" i="29"/>
  <c r="I69" i="29" s="1"/>
  <c r="K46" i="29"/>
  <c r="K68" i="29" s="1"/>
  <c r="C47" i="29"/>
  <c r="C69" i="29" s="1"/>
  <c r="E46" i="29"/>
  <c r="E68" i="29" s="1"/>
  <c r="K47" i="29"/>
  <c r="K69" i="29" s="1"/>
  <c r="L47" i="29"/>
  <c r="L69" i="29" s="1"/>
  <c r="F47" i="29"/>
  <c r="F69" i="29" s="1"/>
  <c r="C46" i="29"/>
  <c r="C68" i="29" s="1"/>
  <c r="D47" i="29"/>
  <c r="D69" i="29" s="1"/>
  <c r="D46" i="29"/>
  <c r="D68" i="29" s="1"/>
  <c r="H47" i="29"/>
  <c r="H69" i="29" s="1"/>
  <c r="L46" i="29"/>
  <c r="L68" i="29" s="1"/>
  <c r="M47" i="29"/>
  <c r="M69" i="29" s="1"/>
  <c r="J46" i="29"/>
  <c r="J68" i="29" s="1"/>
  <c r="J47" i="29"/>
  <c r="J69" i="29" s="1"/>
  <c r="M45" i="29"/>
  <c r="F46" i="29"/>
  <c r="F68" i="29" s="1"/>
  <c r="F45" i="29"/>
  <c r="G46" i="29"/>
  <c r="G68" i="29" s="1"/>
  <c r="I45" i="29"/>
  <c r="H45" i="29"/>
  <c r="H46" i="29"/>
  <c r="H68" i="29" s="1"/>
  <c r="E47" i="29"/>
  <c r="E69" i="29" s="1"/>
  <c r="B46" i="29"/>
  <c r="M46" i="29"/>
  <c r="M68" i="29" s="1"/>
  <c r="G47" i="29"/>
  <c r="G69" i="29" s="1"/>
  <c r="E45" i="29"/>
  <c r="C45" i="29"/>
  <c r="D45" i="29"/>
  <c r="G45" i="29"/>
  <c r="B47" i="29"/>
  <c r="K45" i="29"/>
  <c r="J45" i="29"/>
  <c r="I46" i="29"/>
  <c r="I68" i="29" s="1"/>
  <c r="L45" i="29"/>
  <c r="B45" i="29"/>
  <c r="D11" i="20" l="1"/>
  <c r="C21" i="20"/>
  <c r="C24" i="20"/>
  <c r="C25" i="20"/>
  <c r="C22" i="20"/>
  <c r="C23" i="20"/>
  <c r="B26" i="20"/>
  <c r="O66" i="29"/>
  <c r="P66" i="29"/>
  <c r="O78" i="29"/>
  <c r="O88" i="29" s="1"/>
  <c r="P70" i="29"/>
  <c r="P86" i="29" s="1"/>
  <c r="N74" i="29"/>
  <c r="N87" i="29" s="1"/>
  <c r="N78" i="29"/>
  <c r="N88" i="29" s="1"/>
  <c r="O70" i="29"/>
  <c r="O86" i="29" s="1"/>
  <c r="O74" i="29"/>
  <c r="O87" i="29" s="1"/>
  <c r="P82" i="29"/>
  <c r="P89" i="29" s="1"/>
  <c r="N66" i="29"/>
  <c r="N70" i="29"/>
  <c r="N86" i="29" s="1"/>
  <c r="P74" i="29"/>
  <c r="P87" i="29" s="1"/>
  <c r="O82" i="29"/>
  <c r="O89" i="29" s="1"/>
  <c r="P78" i="29"/>
  <c r="P88" i="29" s="1"/>
  <c r="N82" i="29"/>
  <c r="N89" i="29" s="1"/>
  <c r="B56" i="29"/>
  <c r="Q53" i="29"/>
  <c r="B75" i="29"/>
  <c r="G48" i="29"/>
  <c r="G67" i="29"/>
  <c r="L52" i="29"/>
  <c r="L71" i="29"/>
  <c r="D71" i="29"/>
  <c r="D52" i="29"/>
  <c r="J56" i="29"/>
  <c r="J75" i="29"/>
  <c r="I75" i="29"/>
  <c r="I56" i="29"/>
  <c r="B60" i="29"/>
  <c r="Q57" i="29"/>
  <c r="B79" i="29"/>
  <c r="D60" i="29"/>
  <c r="D79" i="29"/>
  <c r="M60" i="29"/>
  <c r="M79" i="29"/>
  <c r="E44" i="29"/>
  <c r="E63" i="29"/>
  <c r="G44" i="29"/>
  <c r="G63" i="29"/>
  <c r="Q54" i="29"/>
  <c r="B76" i="29"/>
  <c r="L44" i="29"/>
  <c r="L63" i="29"/>
  <c r="H48" i="29"/>
  <c r="H67" i="29"/>
  <c r="K56" i="29"/>
  <c r="K75" i="29"/>
  <c r="L79" i="29"/>
  <c r="L60" i="29"/>
  <c r="K60" i="29"/>
  <c r="K79" i="29"/>
  <c r="C44" i="29"/>
  <c r="C63" i="29"/>
  <c r="E52" i="29"/>
  <c r="E71" i="29"/>
  <c r="E56" i="29"/>
  <c r="E75" i="29"/>
  <c r="Q41" i="29"/>
  <c r="B44" i="29"/>
  <c r="B63" i="29"/>
  <c r="E48" i="29"/>
  <c r="E67" i="29"/>
  <c r="L56" i="29"/>
  <c r="L75" i="29"/>
  <c r="I60" i="29"/>
  <c r="I79" i="29"/>
  <c r="F44" i="29"/>
  <c r="F63" i="29"/>
  <c r="J44" i="29"/>
  <c r="J63" i="29"/>
  <c r="Q47" i="29"/>
  <c r="B69" i="29"/>
  <c r="C52" i="29"/>
  <c r="C71" i="29"/>
  <c r="C48" i="29"/>
  <c r="C67" i="29"/>
  <c r="I48" i="29"/>
  <c r="I67" i="29"/>
  <c r="L48" i="29"/>
  <c r="L67" i="29"/>
  <c r="Q55" i="29"/>
  <c r="B77" i="29"/>
  <c r="H56" i="29"/>
  <c r="H75" i="29"/>
  <c r="C60" i="29"/>
  <c r="C79" i="29"/>
  <c r="E60" i="29"/>
  <c r="E79" i="29"/>
  <c r="H44" i="29"/>
  <c r="H63" i="29"/>
  <c r="D48" i="29"/>
  <c r="D67" i="29"/>
  <c r="Q49" i="29"/>
  <c r="B52" i="29"/>
  <c r="B71" i="29"/>
  <c r="F67" i="29"/>
  <c r="F48" i="29"/>
  <c r="H52" i="29"/>
  <c r="H71" i="29"/>
  <c r="I52" i="29"/>
  <c r="I71" i="29"/>
  <c r="M52" i="29"/>
  <c r="M71" i="29"/>
  <c r="K52" i="29"/>
  <c r="K71" i="29"/>
  <c r="G56" i="29"/>
  <c r="G75" i="29"/>
  <c r="F56" i="29"/>
  <c r="F75" i="29"/>
  <c r="Q58" i="29"/>
  <c r="B80" i="29"/>
  <c r="Q42" i="29"/>
  <c r="B64" i="29"/>
  <c r="M44" i="29"/>
  <c r="M63" i="29"/>
  <c r="D56" i="29"/>
  <c r="D75" i="29"/>
  <c r="K44" i="29"/>
  <c r="K63" i="29"/>
  <c r="Q51" i="29"/>
  <c r="B73" i="29"/>
  <c r="G60" i="29"/>
  <c r="G79" i="29"/>
  <c r="Q43" i="29"/>
  <c r="B65" i="29"/>
  <c r="Q45" i="29"/>
  <c r="B48" i="29"/>
  <c r="B67" i="29"/>
  <c r="G52" i="29"/>
  <c r="G71" i="29"/>
  <c r="J48" i="29"/>
  <c r="J67" i="29"/>
  <c r="K67" i="29"/>
  <c r="K48" i="29"/>
  <c r="Q46" i="29"/>
  <c r="B68" i="29"/>
  <c r="M48" i="29"/>
  <c r="M67" i="29"/>
  <c r="F52" i="29"/>
  <c r="F71" i="29"/>
  <c r="J52" i="29"/>
  <c r="J71" i="29"/>
  <c r="Q50" i="29"/>
  <c r="B72" i="29"/>
  <c r="C56" i="29"/>
  <c r="C75" i="29"/>
  <c r="M56" i="29"/>
  <c r="M75" i="29"/>
  <c r="Q59" i="29"/>
  <c r="B81" i="29"/>
  <c r="H60" i="29"/>
  <c r="H79" i="29"/>
  <c r="F60" i="29"/>
  <c r="F79" i="29"/>
  <c r="J79" i="29"/>
  <c r="J60" i="29"/>
  <c r="I44" i="29"/>
  <c r="I63" i="29"/>
  <c r="D44" i="29"/>
  <c r="D63" i="29"/>
  <c r="C26" i="20" l="1"/>
  <c r="E11" i="20"/>
  <c r="D21" i="20"/>
  <c r="D24" i="20"/>
  <c r="D22" i="20"/>
  <c r="D25" i="20"/>
  <c r="D23" i="20"/>
  <c r="N85" i="29"/>
  <c r="N83" i="29"/>
  <c r="P85" i="29"/>
  <c r="P83" i="29"/>
  <c r="O85" i="29"/>
  <c r="O83" i="29"/>
  <c r="J61" i="29"/>
  <c r="D74" i="29"/>
  <c r="Q48" i="29"/>
  <c r="I70" i="29"/>
  <c r="F66" i="29"/>
  <c r="I82" i="29"/>
  <c r="Q44" i="29"/>
  <c r="Q60" i="29"/>
  <c r="B61" i="29"/>
  <c r="D61" i="29"/>
  <c r="D78" i="29"/>
  <c r="G78" i="29"/>
  <c r="I74" i="29"/>
  <c r="F61" i="29"/>
  <c r="K82" i="29"/>
  <c r="Q76" i="29"/>
  <c r="J82" i="29"/>
  <c r="M74" i="29"/>
  <c r="Q65" i="29"/>
  <c r="M70" i="29"/>
  <c r="L78" i="29"/>
  <c r="E70" i="29"/>
  <c r="L74" i="29"/>
  <c r="G70" i="29"/>
  <c r="Q75" i="29"/>
  <c r="B78" i="29"/>
  <c r="B88" i="29" s="1"/>
  <c r="Q64" i="29"/>
  <c r="D66" i="29"/>
  <c r="I66" i="29"/>
  <c r="C70" i="29"/>
  <c r="I61" i="29"/>
  <c r="B74" i="29"/>
  <c r="B87" i="29" s="1"/>
  <c r="Q71" i="29"/>
  <c r="E78" i="29"/>
  <c r="E74" i="29"/>
  <c r="C66" i="29"/>
  <c r="H70" i="29"/>
  <c r="G66" i="29"/>
  <c r="M82" i="29"/>
  <c r="Q56" i="29"/>
  <c r="F78" i="29"/>
  <c r="Q73" i="29"/>
  <c r="M78" i="29"/>
  <c r="J74" i="29"/>
  <c r="Q77" i="29"/>
  <c r="C74" i="29"/>
  <c r="C61" i="29"/>
  <c r="L82" i="29"/>
  <c r="G61" i="29"/>
  <c r="K70" i="29"/>
  <c r="H74" i="29"/>
  <c r="H82" i="29"/>
  <c r="F70" i="29"/>
  <c r="H78" i="29"/>
  <c r="Q81" i="29"/>
  <c r="Q68" i="29"/>
  <c r="C82" i="29"/>
  <c r="G82" i="29"/>
  <c r="K66" i="29"/>
  <c r="M66" i="29"/>
  <c r="K74" i="29"/>
  <c r="Q52" i="29"/>
  <c r="H61" i="29"/>
  <c r="K78" i="29"/>
  <c r="L66" i="29"/>
  <c r="E66" i="29"/>
  <c r="D82" i="29"/>
  <c r="I78" i="29"/>
  <c r="Q80" i="29"/>
  <c r="Q79" i="29"/>
  <c r="B82" i="29"/>
  <c r="B89" i="29" s="1"/>
  <c r="F82" i="29"/>
  <c r="Q72" i="29"/>
  <c r="E82" i="29"/>
  <c r="C78" i="29"/>
  <c r="J70" i="29"/>
  <c r="H66" i="29"/>
  <c r="F74" i="29"/>
  <c r="G74" i="29"/>
  <c r="Q67" i="29"/>
  <c r="B70" i="29"/>
  <c r="B86" i="29" s="1"/>
  <c r="K61" i="29"/>
  <c r="M61" i="29"/>
  <c r="D70" i="29"/>
  <c r="L70" i="29"/>
  <c r="Q69" i="29"/>
  <c r="J66" i="29"/>
  <c r="B66" i="29"/>
  <c r="Q63" i="29"/>
  <c r="L61" i="29"/>
  <c r="E61" i="29"/>
  <c r="J78" i="29"/>
  <c r="D26" i="20" l="1"/>
  <c r="F11" i="20"/>
  <c r="E25" i="20"/>
  <c r="E21" i="20"/>
  <c r="E22" i="20"/>
  <c r="E24" i="20"/>
  <c r="E23" i="20"/>
  <c r="N90" i="29"/>
  <c r="P90" i="29"/>
  <c r="Q70" i="29"/>
  <c r="O90" i="29"/>
  <c r="Q66" i="29"/>
  <c r="F83" i="29"/>
  <c r="F85" i="29"/>
  <c r="C89" i="29"/>
  <c r="L88" i="29"/>
  <c r="L86" i="29"/>
  <c r="K88" i="29"/>
  <c r="M83" i="29"/>
  <c r="M85" i="29"/>
  <c r="H89" i="29"/>
  <c r="M89" i="29"/>
  <c r="C86" i="29"/>
  <c r="M87" i="29"/>
  <c r="I86" i="29"/>
  <c r="J88" i="29"/>
  <c r="Q74" i="29"/>
  <c r="L87" i="29"/>
  <c r="K89" i="29"/>
  <c r="G88" i="29"/>
  <c r="Q61" i="29"/>
  <c r="E88" i="29"/>
  <c r="F89" i="29"/>
  <c r="K85" i="29"/>
  <c r="K83" i="29"/>
  <c r="E85" i="29"/>
  <c r="E83" i="29"/>
  <c r="C85" i="29"/>
  <c r="C83" i="29"/>
  <c r="I87" i="29"/>
  <c r="H88" i="29"/>
  <c r="E89" i="29"/>
  <c r="I83" i="29"/>
  <c r="I85" i="29"/>
  <c r="M86" i="29"/>
  <c r="J89" i="29"/>
  <c r="I89" i="29"/>
  <c r="B83" i="29"/>
  <c r="B85" i="29"/>
  <c r="H87" i="29"/>
  <c r="D86" i="29"/>
  <c r="G87" i="29"/>
  <c r="K86" i="29"/>
  <c r="J87" i="29"/>
  <c r="F88" i="29"/>
  <c r="G83" i="29"/>
  <c r="G85" i="29"/>
  <c r="E87" i="29"/>
  <c r="J85" i="29"/>
  <c r="J83" i="29"/>
  <c r="K87" i="29"/>
  <c r="F86" i="29"/>
  <c r="J86" i="29"/>
  <c r="L83" i="29"/>
  <c r="L85" i="29"/>
  <c r="G89" i="29"/>
  <c r="C87" i="29"/>
  <c r="Q78" i="29"/>
  <c r="D88" i="29"/>
  <c r="D87" i="29"/>
  <c r="C88" i="29"/>
  <c r="L89" i="29"/>
  <c r="I88" i="29"/>
  <c r="H83" i="29"/>
  <c r="H85" i="29"/>
  <c r="D89" i="29"/>
  <c r="F87" i="29"/>
  <c r="Q82" i="29"/>
  <c r="M88" i="29"/>
  <c r="H86" i="29"/>
  <c r="D85" i="29"/>
  <c r="D83" i="29"/>
  <c r="G86" i="29"/>
  <c r="E86" i="29"/>
  <c r="E26" i="20" l="1"/>
  <c r="G11" i="20"/>
  <c r="F23" i="20"/>
  <c r="F24" i="20"/>
  <c r="F22" i="20"/>
  <c r="F25" i="20"/>
  <c r="F21" i="20"/>
  <c r="Q88" i="29"/>
  <c r="Q83" i="29"/>
  <c r="B148" i="29" s="1"/>
  <c r="P109" i="29" s="1"/>
  <c r="P136" i="29" s="1"/>
  <c r="K90" i="29"/>
  <c r="H90" i="29"/>
  <c r="Q86" i="29"/>
  <c r="G90" i="29"/>
  <c r="D90" i="29"/>
  <c r="Q89" i="29"/>
  <c r="L90" i="29"/>
  <c r="I90" i="29"/>
  <c r="Q87" i="29"/>
  <c r="M90" i="29"/>
  <c r="C90" i="29"/>
  <c r="E90" i="29"/>
  <c r="F90" i="29"/>
  <c r="J90" i="29"/>
  <c r="B90" i="29"/>
  <c r="Q85" i="29"/>
  <c r="P104" i="29" l="1"/>
  <c r="P131" i="29" s="1"/>
  <c r="N109" i="29"/>
  <c r="P114" i="29"/>
  <c r="P141" i="29" s="1"/>
  <c r="H11" i="20"/>
  <c r="G25" i="20"/>
  <c r="G24" i="20"/>
  <c r="G21" i="20"/>
  <c r="G23" i="20"/>
  <c r="G22" i="20"/>
  <c r="F26" i="20"/>
  <c r="N102" i="29"/>
  <c r="O113" i="29"/>
  <c r="O140" i="29" s="1"/>
  <c r="O102" i="29"/>
  <c r="P97" i="29"/>
  <c r="N97" i="29"/>
  <c r="O104" i="29"/>
  <c r="O131" i="29" s="1"/>
  <c r="N103" i="29"/>
  <c r="N130" i="29" s="1"/>
  <c r="O108" i="29"/>
  <c r="O135" i="29" s="1"/>
  <c r="P103" i="29"/>
  <c r="P130" i="29" s="1"/>
  <c r="P92" i="29"/>
  <c r="O97" i="29"/>
  <c r="O103" i="29"/>
  <c r="O130" i="29" s="1"/>
  <c r="O92" i="29"/>
  <c r="N112" i="29"/>
  <c r="N113" i="29"/>
  <c r="N140" i="29" s="1"/>
  <c r="N92" i="29"/>
  <c r="O112" i="29"/>
  <c r="P112" i="29"/>
  <c r="P94" i="29"/>
  <c r="P121" i="29" s="1"/>
  <c r="O94" i="29"/>
  <c r="O121" i="29" s="1"/>
  <c r="N114" i="29"/>
  <c r="N141" i="29" s="1"/>
  <c r="P98" i="29"/>
  <c r="P125" i="29" s="1"/>
  <c r="O99" i="29"/>
  <c r="O126" i="29" s="1"/>
  <c r="N98" i="29"/>
  <c r="N125" i="29" s="1"/>
  <c r="N94" i="29"/>
  <c r="N121" i="29" s="1"/>
  <c r="P107" i="29"/>
  <c r="P108" i="29"/>
  <c r="P135" i="29" s="1"/>
  <c r="P99" i="29"/>
  <c r="P126" i="29" s="1"/>
  <c r="N104" i="29"/>
  <c r="N131" i="29" s="1"/>
  <c r="O98" i="29"/>
  <c r="O125" i="29" s="1"/>
  <c r="P113" i="29"/>
  <c r="P140" i="29" s="1"/>
  <c r="O93" i="29"/>
  <c r="O120" i="29" s="1"/>
  <c r="N99" i="29"/>
  <c r="N126" i="29" s="1"/>
  <c r="P93" i="29"/>
  <c r="P120" i="29" s="1"/>
  <c r="O107" i="29"/>
  <c r="P102" i="29"/>
  <c r="N93" i="29"/>
  <c r="N120" i="29" s="1"/>
  <c r="O109" i="29"/>
  <c r="O136" i="29" s="1"/>
  <c r="O114" i="29"/>
  <c r="O141" i="29" s="1"/>
  <c r="N107" i="29"/>
  <c r="N108" i="29"/>
  <c r="B149" i="29"/>
  <c r="Q90" i="29"/>
  <c r="B112" i="29"/>
  <c r="H92" i="29"/>
  <c r="B108" i="29"/>
  <c r="F112" i="29"/>
  <c r="E97" i="29"/>
  <c r="D92" i="29"/>
  <c r="G112" i="29"/>
  <c r="L92" i="29"/>
  <c r="B104" i="29"/>
  <c r="E92" i="29"/>
  <c r="J92" i="29"/>
  <c r="M112" i="29"/>
  <c r="B113" i="29"/>
  <c r="E102" i="29"/>
  <c r="G92" i="29"/>
  <c r="J102" i="29"/>
  <c r="M107" i="29"/>
  <c r="D112" i="29"/>
  <c r="K107" i="29"/>
  <c r="I97" i="29"/>
  <c r="M102" i="29"/>
  <c r="I92" i="29"/>
  <c r="C97" i="29"/>
  <c r="F102" i="29"/>
  <c r="G97" i="29"/>
  <c r="C92" i="29"/>
  <c r="B109" i="29"/>
  <c r="H97" i="29"/>
  <c r="H112" i="29"/>
  <c r="L112" i="29"/>
  <c r="E107" i="29"/>
  <c r="C113" i="29"/>
  <c r="C140" i="29" s="1"/>
  <c r="K109" i="29"/>
  <c r="K136" i="29" s="1"/>
  <c r="H114" i="29"/>
  <c r="H141" i="29" s="1"/>
  <c r="J108" i="29"/>
  <c r="J135" i="29" s="1"/>
  <c r="K114" i="29"/>
  <c r="K141" i="29" s="1"/>
  <c r="E108" i="29"/>
  <c r="E135" i="29" s="1"/>
  <c r="K94" i="29"/>
  <c r="K121" i="29" s="1"/>
  <c r="E114" i="29"/>
  <c r="E141" i="29" s="1"/>
  <c r="M98" i="29"/>
  <c r="M125" i="29" s="1"/>
  <c r="G93" i="29"/>
  <c r="G120" i="29" s="1"/>
  <c r="I112" i="29"/>
  <c r="J97" i="29"/>
  <c r="G113" i="29"/>
  <c r="G140" i="29" s="1"/>
  <c r="D104" i="29"/>
  <c r="D131" i="29" s="1"/>
  <c r="J107" i="29"/>
  <c r="I107" i="29"/>
  <c r="M108" i="29"/>
  <c r="M135" i="29" s="1"/>
  <c r="B93" i="29"/>
  <c r="K108" i="29"/>
  <c r="K135" i="29" s="1"/>
  <c r="H113" i="29"/>
  <c r="H140" i="29" s="1"/>
  <c r="M104" i="29"/>
  <c r="M131" i="29" s="1"/>
  <c r="E109" i="29"/>
  <c r="E136" i="29" s="1"/>
  <c r="K93" i="29"/>
  <c r="K120" i="29" s="1"/>
  <c r="C93" i="29"/>
  <c r="C120" i="29" s="1"/>
  <c r="I104" i="29"/>
  <c r="I131" i="29" s="1"/>
  <c r="B102" i="29"/>
  <c r="M99" i="29"/>
  <c r="M126" i="29" s="1"/>
  <c r="G103" i="29"/>
  <c r="G130" i="29" s="1"/>
  <c r="J104" i="29"/>
  <c r="J131" i="29" s="1"/>
  <c r="G94" i="29"/>
  <c r="G121" i="29" s="1"/>
  <c r="F98" i="29"/>
  <c r="F125" i="29" s="1"/>
  <c r="B103" i="29"/>
  <c r="B114" i="29"/>
  <c r="B94" i="29"/>
  <c r="D97" i="29"/>
  <c r="F103" i="29"/>
  <c r="F130" i="29" s="1"/>
  <c r="G99" i="29"/>
  <c r="G126" i="29" s="1"/>
  <c r="K102" i="29"/>
  <c r="L109" i="29"/>
  <c r="L136" i="29" s="1"/>
  <c r="M103" i="29"/>
  <c r="M130" i="29" s="1"/>
  <c r="G109" i="29"/>
  <c r="G136" i="29" s="1"/>
  <c r="L97" i="29"/>
  <c r="C94" i="29"/>
  <c r="C121" i="29" s="1"/>
  <c r="I103" i="29"/>
  <c r="I130" i="29" s="1"/>
  <c r="G104" i="29"/>
  <c r="G131" i="29" s="1"/>
  <c r="J103" i="29"/>
  <c r="J130" i="29" s="1"/>
  <c r="F99" i="29"/>
  <c r="F126" i="29" s="1"/>
  <c r="F97" i="29"/>
  <c r="I102" i="29"/>
  <c r="C108" i="29"/>
  <c r="C135" i="29" s="1"/>
  <c r="I109" i="29"/>
  <c r="I136" i="29" s="1"/>
  <c r="B92" i="29"/>
  <c r="F104" i="29"/>
  <c r="F131" i="29" s="1"/>
  <c r="H99" i="29"/>
  <c r="H126" i="29" s="1"/>
  <c r="G98" i="29"/>
  <c r="G125" i="29" s="1"/>
  <c r="C98" i="29"/>
  <c r="C125" i="29" s="1"/>
  <c r="D99" i="29"/>
  <c r="D126" i="29" s="1"/>
  <c r="K103" i="29"/>
  <c r="K130" i="29" s="1"/>
  <c r="D114" i="29"/>
  <c r="D141" i="29" s="1"/>
  <c r="G107" i="29"/>
  <c r="F93" i="29"/>
  <c r="F120" i="29" s="1"/>
  <c r="L108" i="29"/>
  <c r="L135" i="29" s="1"/>
  <c r="M113" i="29"/>
  <c r="M140" i="29" s="1"/>
  <c r="L103" i="29"/>
  <c r="L130" i="29" s="1"/>
  <c r="G108" i="29"/>
  <c r="G135" i="29" s="1"/>
  <c r="J114" i="29"/>
  <c r="J141" i="29" s="1"/>
  <c r="H103" i="29"/>
  <c r="H130" i="29" s="1"/>
  <c r="E112" i="29"/>
  <c r="E104" i="29"/>
  <c r="E131" i="29" s="1"/>
  <c r="J94" i="29"/>
  <c r="J121" i="29" s="1"/>
  <c r="K97" i="29"/>
  <c r="C109" i="29"/>
  <c r="C136" i="29" s="1"/>
  <c r="I108" i="29"/>
  <c r="I135" i="29" s="1"/>
  <c r="H98" i="29"/>
  <c r="H125" i="29" s="1"/>
  <c r="E113" i="29"/>
  <c r="E140" i="29" s="1"/>
  <c r="G102" i="29"/>
  <c r="M109" i="29"/>
  <c r="M136" i="29" s="1"/>
  <c r="D107" i="29"/>
  <c r="F94" i="29"/>
  <c r="F121" i="29" s="1"/>
  <c r="M93" i="29"/>
  <c r="M120" i="29" s="1"/>
  <c r="M114" i="29"/>
  <c r="M141" i="29" s="1"/>
  <c r="I98" i="29"/>
  <c r="I125" i="29" s="1"/>
  <c r="L104" i="29"/>
  <c r="L131" i="29" s="1"/>
  <c r="F113" i="29"/>
  <c r="F140" i="29" s="1"/>
  <c r="E93" i="29"/>
  <c r="E120" i="29" s="1"/>
  <c r="H109" i="29"/>
  <c r="H136" i="29" s="1"/>
  <c r="I93" i="29"/>
  <c r="I120" i="29" s="1"/>
  <c r="J113" i="29"/>
  <c r="J140" i="29" s="1"/>
  <c r="H104" i="29"/>
  <c r="H131" i="29" s="1"/>
  <c r="B98" i="29"/>
  <c r="F108" i="29"/>
  <c r="F135" i="29" s="1"/>
  <c r="E103" i="29"/>
  <c r="E130" i="29" s="1"/>
  <c r="J93" i="29"/>
  <c r="J120" i="29" s="1"/>
  <c r="J99" i="29"/>
  <c r="J126" i="29" s="1"/>
  <c r="L93" i="29"/>
  <c r="L120" i="29" s="1"/>
  <c r="D108" i="29"/>
  <c r="D135" i="29" s="1"/>
  <c r="B97" i="29"/>
  <c r="M92" i="29"/>
  <c r="E99" i="29"/>
  <c r="E126" i="29" s="1"/>
  <c r="C102" i="29"/>
  <c r="E98" i="29"/>
  <c r="E125" i="29" s="1"/>
  <c r="C104" i="29"/>
  <c r="C131" i="29" s="1"/>
  <c r="H94" i="29"/>
  <c r="H121" i="29" s="1"/>
  <c r="D93" i="29"/>
  <c r="D120" i="29" s="1"/>
  <c r="H102" i="29"/>
  <c r="K113" i="29"/>
  <c r="K140" i="29" s="1"/>
  <c r="G114" i="29"/>
  <c r="G141" i="29" s="1"/>
  <c r="L114" i="29"/>
  <c r="L141" i="29" s="1"/>
  <c r="D94" i="29"/>
  <c r="D121" i="29" s="1"/>
  <c r="H107" i="29"/>
  <c r="L99" i="29"/>
  <c r="L126" i="29" s="1"/>
  <c r="M94" i="29"/>
  <c r="M121" i="29" s="1"/>
  <c r="I99" i="29"/>
  <c r="I126" i="29" s="1"/>
  <c r="L107" i="29"/>
  <c r="F114" i="29"/>
  <c r="F141" i="29" s="1"/>
  <c r="E94" i="29"/>
  <c r="E121" i="29" s="1"/>
  <c r="H108" i="29"/>
  <c r="H135" i="29" s="1"/>
  <c r="I94" i="29"/>
  <c r="I121" i="29" s="1"/>
  <c r="F109" i="29"/>
  <c r="F136" i="29" s="1"/>
  <c r="B107" i="29"/>
  <c r="J98" i="29"/>
  <c r="J125" i="29" s="1"/>
  <c r="L94" i="29"/>
  <c r="L121" i="29" s="1"/>
  <c r="C103" i="29"/>
  <c r="C130" i="29" s="1"/>
  <c r="D109" i="29"/>
  <c r="D136" i="29" s="1"/>
  <c r="D113" i="29"/>
  <c r="D140" i="29" s="1"/>
  <c r="F92" i="29"/>
  <c r="C114" i="29"/>
  <c r="C141" i="29" s="1"/>
  <c r="J109" i="29"/>
  <c r="J136" i="29" s="1"/>
  <c r="I114" i="29"/>
  <c r="I141" i="29" s="1"/>
  <c r="J112" i="29"/>
  <c r="F107" i="29"/>
  <c r="H93" i="29"/>
  <c r="H120" i="29" s="1"/>
  <c r="C107" i="29"/>
  <c r="L98" i="29"/>
  <c r="L125" i="29" s="1"/>
  <c r="C112" i="29"/>
  <c r="C99" i="29"/>
  <c r="C126" i="29" s="1"/>
  <c r="K92" i="29"/>
  <c r="L102" i="29"/>
  <c r="I113" i="29"/>
  <c r="I140" i="29" s="1"/>
  <c r="D98" i="29"/>
  <c r="D125" i="29" s="1"/>
  <c r="K99" i="29"/>
  <c r="K126" i="29" s="1"/>
  <c r="M97" i="29"/>
  <c r="K104" i="29"/>
  <c r="K131" i="29" s="1"/>
  <c r="B99" i="29"/>
  <c r="L113" i="29"/>
  <c r="L140" i="29" s="1"/>
  <c r="K112" i="29"/>
  <c r="K98" i="29"/>
  <c r="K125" i="29" s="1"/>
  <c r="D103" i="29"/>
  <c r="D130" i="29" s="1"/>
  <c r="D102" i="29"/>
  <c r="Q92" i="29" l="1"/>
  <c r="Q93" i="29"/>
  <c r="Q94" i="29"/>
  <c r="N135" i="29"/>
  <c r="Q135" i="29" s="1"/>
  <c r="Q108" i="29"/>
  <c r="Q107" i="29"/>
  <c r="N136" i="29"/>
  <c r="Q136" i="29" s="1"/>
  <c r="Q109" i="29"/>
  <c r="G26" i="20"/>
  <c r="I11" i="20"/>
  <c r="H25" i="20"/>
  <c r="H24" i="20"/>
  <c r="H22" i="20"/>
  <c r="H23" i="20"/>
  <c r="H21" i="20"/>
  <c r="H26" i="20" s="1"/>
  <c r="N119" i="29"/>
  <c r="N123" i="29" s="1"/>
  <c r="N139" i="29"/>
  <c r="O119" i="29"/>
  <c r="O124" i="29"/>
  <c r="P134" i="29"/>
  <c r="P119" i="29"/>
  <c r="F110" i="29"/>
  <c r="F137" i="29" s="1"/>
  <c r="P95" i="29"/>
  <c r="P122" i="29" s="1"/>
  <c r="P100" i="29"/>
  <c r="P127" i="29" s="1"/>
  <c r="O95" i="29"/>
  <c r="O122" i="29" s="1"/>
  <c r="P105" i="29"/>
  <c r="P132" i="29" s="1"/>
  <c r="O100" i="29"/>
  <c r="O127" i="29" s="1"/>
  <c r="N95" i="29"/>
  <c r="N122" i="29" s="1"/>
  <c r="P110" i="29"/>
  <c r="P137" i="29" s="1"/>
  <c r="O105" i="29"/>
  <c r="O132" i="29" s="1"/>
  <c r="N100" i="29"/>
  <c r="N127" i="29" s="1"/>
  <c r="P115" i="29"/>
  <c r="P142" i="29" s="1"/>
  <c r="O110" i="29"/>
  <c r="O137" i="29" s="1"/>
  <c r="N105" i="29"/>
  <c r="N132" i="29" s="1"/>
  <c r="O115" i="29"/>
  <c r="O142" i="29" s="1"/>
  <c r="N110" i="29"/>
  <c r="N115" i="29"/>
  <c r="N142" i="29" s="1"/>
  <c r="N111" i="29"/>
  <c r="N134" i="29"/>
  <c r="N124" i="29"/>
  <c r="P129" i="29"/>
  <c r="P124" i="29"/>
  <c r="O134" i="29"/>
  <c r="O129" i="29"/>
  <c r="P139" i="29"/>
  <c r="O139" i="29"/>
  <c r="N129" i="29"/>
  <c r="K110" i="29"/>
  <c r="K137" i="29" s="1"/>
  <c r="B105" i="29"/>
  <c r="B132" i="29" s="1"/>
  <c r="J95" i="29"/>
  <c r="J122" i="29" s="1"/>
  <c r="C115" i="29"/>
  <c r="C142" i="29" s="1"/>
  <c r="G95" i="29"/>
  <c r="G122" i="29" s="1"/>
  <c r="B110" i="29"/>
  <c r="B137" i="29" s="1"/>
  <c r="E95" i="29"/>
  <c r="E122" i="29" s="1"/>
  <c r="L105" i="29"/>
  <c r="L132" i="29" s="1"/>
  <c r="C95" i="29"/>
  <c r="C122" i="29" s="1"/>
  <c r="G100" i="29"/>
  <c r="G127" i="29" s="1"/>
  <c r="I105" i="29"/>
  <c r="I132" i="29" s="1"/>
  <c r="I110" i="29"/>
  <c r="I137" i="29" s="1"/>
  <c r="L110" i="29"/>
  <c r="L137" i="29" s="1"/>
  <c r="C105" i="29"/>
  <c r="C132" i="29" s="1"/>
  <c r="J115" i="29"/>
  <c r="J142" i="29" s="1"/>
  <c r="B100" i="29"/>
  <c r="B127" i="29" s="1"/>
  <c r="D100" i="29"/>
  <c r="D127" i="29" s="1"/>
  <c r="H95" i="29"/>
  <c r="H122" i="29" s="1"/>
  <c r="K115" i="29"/>
  <c r="K142" i="29" s="1"/>
  <c r="I100" i="29"/>
  <c r="I127" i="29" s="1"/>
  <c r="K95" i="29"/>
  <c r="K122" i="29" s="1"/>
  <c r="G110" i="29"/>
  <c r="G137" i="29" s="1"/>
  <c r="F105" i="29"/>
  <c r="F132" i="29" s="1"/>
  <c r="D110" i="29"/>
  <c r="D137" i="29" s="1"/>
  <c r="J100" i="29"/>
  <c r="J127" i="29" s="1"/>
  <c r="I95" i="29"/>
  <c r="I122" i="29" s="1"/>
  <c r="L95" i="29"/>
  <c r="L122" i="29" s="1"/>
  <c r="H115" i="29"/>
  <c r="H142" i="29" s="1"/>
  <c r="M95" i="29"/>
  <c r="M122" i="29" s="1"/>
  <c r="E105" i="29"/>
  <c r="E132" i="29" s="1"/>
  <c r="M115" i="29"/>
  <c r="M142" i="29" s="1"/>
  <c r="C100" i="29"/>
  <c r="C127" i="29" s="1"/>
  <c r="C110" i="29"/>
  <c r="C137" i="29" s="1"/>
  <c r="L100" i="29"/>
  <c r="L127" i="29" s="1"/>
  <c r="K105" i="29"/>
  <c r="K132" i="29" s="1"/>
  <c r="D105" i="29"/>
  <c r="D132" i="29" s="1"/>
  <c r="F115" i="29"/>
  <c r="F142" i="29" s="1"/>
  <c r="B95" i="29"/>
  <c r="D95" i="29"/>
  <c r="D122" i="29" s="1"/>
  <c r="E110" i="29"/>
  <c r="E137" i="29" s="1"/>
  <c r="K100" i="29"/>
  <c r="K127" i="29" s="1"/>
  <c r="G115" i="29"/>
  <c r="G142" i="29" s="1"/>
  <c r="J105" i="29"/>
  <c r="J132" i="29" s="1"/>
  <c r="E100" i="29"/>
  <c r="E127" i="29" s="1"/>
  <c r="H110" i="29"/>
  <c r="H137" i="29" s="1"/>
  <c r="I115" i="29"/>
  <c r="I142" i="29" s="1"/>
  <c r="J110" i="29"/>
  <c r="J137" i="29" s="1"/>
  <c r="M110" i="29"/>
  <c r="M137" i="29" s="1"/>
  <c r="G105" i="29"/>
  <c r="G132" i="29" s="1"/>
  <c r="H100" i="29"/>
  <c r="H127" i="29" s="1"/>
  <c r="M105" i="29"/>
  <c r="M132" i="29" s="1"/>
  <c r="D115" i="29"/>
  <c r="D142" i="29" s="1"/>
  <c r="F100" i="29"/>
  <c r="F127" i="29" s="1"/>
  <c r="B115" i="29"/>
  <c r="B116" i="29" s="1"/>
  <c r="F95" i="29"/>
  <c r="F122" i="29" s="1"/>
  <c r="H105" i="29"/>
  <c r="H132" i="29" s="1"/>
  <c r="M100" i="29"/>
  <c r="M127" i="29" s="1"/>
  <c r="L115" i="29"/>
  <c r="L142" i="29" s="1"/>
  <c r="E115" i="29"/>
  <c r="E142" i="29" s="1"/>
  <c r="I124" i="29"/>
  <c r="C129" i="29"/>
  <c r="G129" i="29"/>
  <c r="E139" i="29"/>
  <c r="G134" i="29"/>
  <c r="B119" i="29"/>
  <c r="Q119" i="29" s="1"/>
  <c r="J124" i="29"/>
  <c r="B136" i="29"/>
  <c r="K134" i="29"/>
  <c r="J119" i="29"/>
  <c r="B135" i="29"/>
  <c r="D129" i="29"/>
  <c r="F139" i="29"/>
  <c r="F134" i="29"/>
  <c r="D124" i="29"/>
  <c r="I139" i="29"/>
  <c r="C119" i="29"/>
  <c r="D139" i="29"/>
  <c r="E119" i="29"/>
  <c r="H119" i="29"/>
  <c r="L129" i="29"/>
  <c r="J139" i="29"/>
  <c r="L134" i="29"/>
  <c r="M119" i="29"/>
  <c r="B125" i="29"/>
  <c r="L124" i="29"/>
  <c r="B121" i="29"/>
  <c r="Q121" i="29" s="1"/>
  <c r="B129" i="29"/>
  <c r="B120" i="29"/>
  <c r="Q120" i="29" s="1"/>
  <c r="G124" i="29"/>
  <c r="M134" i="29"/>
  <c r="B131" i="29"/>
  <c r="B139" i="29"/>
  <c r="C134" i="29"/>
  <c r="H129" i="29"/>
  <c r="I129" i="29"/>
  <c r="B141" i="29"/>
  <c r="F129" i="29"/>
  <c r="J129" i="29"/>
  <c r="L119" i="29"/>
  <c r="B126" i="29"/>
  <c r="F124" i="29"/>
  <c r="B130" i="29"/>
  <c r="I134" i="29"/>
  <c r="E134" i="29"/>
  <c r="C124" i="29"/>
  <c r="G119" i="29"/>
  <c r="G123" i="29" s="1"/>
  <c r="G139" i="29"/>
  <c r="H124" i="29"/>
  <c r="B124" i="29"/>
  <c r="C139" i="29"/>
  <c r="K124" i="29"/>
  <c r="J134" i="29"/>
  <c r="L139" i="29"/>
  <c r="I119" i="29"/>
  <c r="E129" i="29"/>
  <c r="D119" i="29"/>
  <c r="M139" i="29"/>
  <c r="K139" i="29"/>
  <c r="K119" i="29"/>
  <c r="B134" i="29"/>
  <c r="M124" i="29"/>
  <c r="F119" i="29"/>
  <c r="H134" i="29"/>
  <c r="D134" i="29"/>
  <c r="K129" i="29"/>
  <c r="H139" i="29"/>
  <c r="M129" i="29"/>
  <c r="B140" i="29"/>
  <c r="E124" i="29"/>
  <c r="B96" i="29" l="1"/>
  <c r="Q95" i="29"/>
  <c r="Q96" i="29"/>
  <c r="Q134" i="29"/>
  <c r="N137" i="29"/>
  <c r="Q137" i="29" s="1"/>
  <c r="Q110" i="29"/>
  <c r="P138" i="29"/>
  <c r="P111" i="29"/>
  <c r="P133" i="29"/>
  <c r="N133" i="29"/>
  <c r="P143" i="29"/>
  <c r="H138" i="29"/>
  <c r="N106" i="29"/>
  <c r="P116" i="29"/>
  <c r="O133" i="29"/>
  <c r="C116" i="29"/>
  <c r="I101" i="29"/>
  <c r="D106" i="29"/>
  <c r="O106" i="29"/>
  <c r="P106" i="29"/>
  <c r="F111" i="29"/>
  <c r="B106" i="29"/>
  <c r="F138" i="29"/>
  <c r="K143" i="29"/>
  <c r="N128" i="29"/>
  <c r="J11" i="20"/>
  <c r="I24" i="20"/>
  <c r="I21" i="20"/>
  <c r="I22" i="20"/>
  <c r="I23" i="20"/>
  <c r="I25" i="20"/>
  <c r="N101" i="29"/>
  <c r="O143" i="29"/>
  <c r="P123" i="29"/>
  <c r="O116" i="29"/>
  <c r="H101" i="29"/>
  <c r="O128" i="29"/>
  <c r="O101" i="29"/>
  <c r="O138" i="29"/>
  <c r="O123" i="29"/>
  <c r="O111" i="29"/>
  <c r="O96" i="29"/>
  <c r="P128" i="29"/>
  <c r="N143" i="29"/>
  <c r="P101" i="29"/>
  <c r="N116" i="29"/>
  <c r="N96" i="29"/>
  <c r="M133" i="29"/>
  <c r="C143" i="29"/>
  <c r="E128" i="29"/>
  <c r="E101" i="29"/>
  <c r="H116" i="29"/>
  <c r="H143" i="29"/>
  <c r="L96" i="29"/>
  <c r="D143" i="29"/>
  <c r="G143" i="29"/>
  <c r="G101" i="29"/>
  <c r="L128" i="29"/>
  <c r="H123" i="29"/>
  <c r="L101" i="29"/>
  <c r="F116" i="29"/>
  <c r="H96" i="29"/>
  <c r="I123" i="29"/>
  <c r="I96" i="29"/>
  <c r="H128" i="29"/>
  <c r="K96" i="29"/>
  <c r="M106" i="29"/>
  <c r="J133" i="29"/>
  <c r="K111" i="29"/>
  <c r="J106" i="29"/>
  <c r="K138" i="29"/>
  <c r="K133" i="29"/>
  <c r="K106" i="29"/>
  <c r="K116" i="29"/>
  <c r="I133" i="29"/>
  <c r="L123" i="29"/>
  <c r="I106" i="29"/>
  <c r="H111" i="29"/>
  <c r="G116" i="29"/>
  <c r="G128" i="29"/>
  <c r="J123" i="29"/>
  <c r="G96" i="29"/>
  <c r="L138" i="29"/>
  <c r="L111" i="29"/>
  <c r="K123" i="29"/>
  <c r="B111" i="29"/>
  <c r="E106" i="29"/>
  <c r="D116" i="29"/>
  <c r="D133" i="29"/>
  <c r="I128" i="29"/>
  <c r="I138" i="29"/>
  <c r="I111" i="29"/>
  <c r="J96" i="29"/>
  <c r="C133" i="29"/>
  <c r="B122" i="29"/>
  <c r="C106" i="29"/>
  <c r="E133" i="29"/>
  <c r="E123" i="29"/>
  <c r="F143" i="29"/>
  <c r="M138" i="29"/>
  <c r="J143" i="29"/>
  <c r="F123" i="29"/>
  <c r="C128" i="29"/>
  <c r="J116" i="29"/>
  <c r="M143" i="29"/>
  <c r="B101" i="29"/>
  <c r="E138" i="29"/>
  <c r="L133" i="29"/>
  <c r="M116" i="29"/>
  <c r="J138" i="29"/>
  <c r="E111" i="29"/>
  <c r="B142" i="29"/>
  <c r="B143" i="29" s="1"/>
  <c r="L106" i="29"/>
  <c r="F96" i="29"/>
  <c r="F106" i="29"/>
  <c r="D138" i="29"/>
  <c r="M123" i="29"/>
  <c r="D111" i="29"/>
  <c r="D96" i="29"/>
  <c r="M96" i="29"/>
  <c r="G133" i="29"/>
  <c r="I116" i="29"/>
  <c r="J128" i="29"/>
  <c r="D128" i="29"/>
  <c r="K101" i="29"/>
  <c r="M111" i="29"/>
  <c r="D123" i="29"/>
  <c r="J111" i="29"/>
  <c r="C101" i="29"/>
  <c r="F133" i="29"/>
  <c r="C111" i="29"/>
  <c r="E96" i="29"/>
  <c r="Q111" i="29"/>
  <c r="D101" i="29"/>
  <c r="J101" i="29"/>
  <c r="G106" i="29"/>
  <c r="Q106" i="29"/>
  <c r="M128" i="29"/>
  <c r="M101" i="29"/>
  <c r="C123" i="29"/>
  <c r="C96" i="29"/>
  <c r="G138" i="29"/>
  <c r="H106" i="29"/>
  <c r="I143" i="29"/>
  <c r="G111" i="29"/>
  <c r="K128" i="29"/>
  <c r="C138" i="29"/>
  <c r="L143" i="29"/>
  <c r="H133" i="29"/>
  <c r="L116" i="29"/>
  <c r="Q116" i="29"/>
  <c r="Q101" i="29"/>
  <c r="F128" i="29"/>
  <c r="F101" i="29"/>
  <c r="E116" i="29"/>
  <c r="E143" i="29"/>
  <c r="B128" i="29"/>
  <c r="B138" i="29"/>
  <c r="B133" i="29"/>
  <c r="B123" i="29" l="1"/>
  <c r="Q122" i="29"/>
  <c r="N138" i="29"/>
  <c r="N144" i="29" s="1"/>
  <c r="N145" i="29" s="1"/>
  <c r="I26" i="20"/>
  <c r="O117" i="29"/>
  <c r="K11" i="20"/>
  <c r="J23" i="20"/>
  <c r="J25" i="20"/>
  <c r="J21" i="20"/>
  <c r="J22" i="20"/>
  <c r="J24" i="20"/>
  <c r="J26" i="20" s="1"/>
  <c r="O144" i="29"/>
  <c r="O145" i="29" s="1"/>
  <c r="P117" i="29"/>
  <c r="P144" i="29"/>
  <c r="P145" i="29" s="1"/>
  <c r="N117" i="29"/>
  <c r="H144" i="29"/>
  <c r="H145" i="29" s="1"/>
  <c r="H117" i="29"/>
  <c r="K117" i="29"/>
  <c r="K144" i="29"/>
  <c r="K145" i="29" s="1"/>
  <c r="I144" i="29"/>
  <c r="I145" i="29" s="1"/>
  <c r="Q123" i="29"/>
  <c r="B117" i="29"/>
  <c r="I117" i="29"/>
  <c r="J117" i="29"/>
  <c r="L117" i="29"/>
  <c r="J144" i="29"/>
  <c r="J145" i="29" s="1"/>
  <c r="Q143" i="29"/>
  <c r="Q138" i="29"/>
  <c r="F144" i="29"/>
  <c r="F145" i="29" s="1"/>
  <c r="G117" i="29"/>
  <c r="M144" i="29"/>
  <c r="M145" i="29" s="1"/>
  <c r="E144" i="29"/>
  <c r="E145" i="29" s="1"/>
  <c r="L144" i="29"/>
  <c r="L145" i="29" s="1"/>
  <c r="D117" i="29"/>
  <c r="D144" i="29"/>
  <c r="D145" i="29" s="1"/>
  <c r="F117" i="29"/>
  <c r="G144" i="29"/>
  <c r="G145" i="29" s="1"/>
  <c r="C117" i="29"/>
  <c r="C144" i="29"/>
  <c r="C145" i="29" s="1"/>
  <c r="E117" i="29"/>
  <c r="M117" i="29"/>
  <c r="Q133" i="29"/>
  <c r="Q128" i="29"/>
  <c r="Q117" i="29"/>
  <c r="B144" i="29"/>
  <c r="B145" i="29" s="1"/>
  <c r="K21" i="20" l="1"/>
  <c r="K23" i="20"/>
  <c r="K25" i="20"/>
  <c r="K22" i="20"/>
  <c r="K24" i="20"/>
  <c r="L11" i="20"/>
  <c r="Q144" i="29"/>
  <c r="Q145" i="29" s="1"/>
  <c r="L23" i="20" l="1"/>
  <c r="M11" i="20"/>
  <c r="L22" i="20"/>
  <c r="L21" i="20"/>
  <c r="L24" i="20"/>
  <c r="L25" i="20"/>
  <c r="K26" i="20"/>
  <c r="L26" i="20" l="1"/>
  <c r="N11" i="20"/>
  <c r="M21" i="20"/>
  <c r="M22" i="20"/>
  <c r="N22" i="20" s="1"/>
  <c r="M24" i="20"/>
  <c r="N24" i="20" s="1"/>
  <c r="M25" i="20"/>
  <c r="N25" i="20" s="1"/>
  <c r="M23" i="20"/>
  <c r="N23" i="20" s="1"/>
  <c r="N21" i="20" l="1"/>
  <c r="N26" i="20" s="1"/>
  <c r="M26" i="20"/>
</calcChain>
</file>

<file path=xl/sharedStrings.xml><?xml version="1.0" encoding="utf-8"?>
<sst xmlns="http://schemas.openxmlformats.org/spreadsheetml/2006/main" count="1523" uniqueCount="167">
  <si>
    <t>Total</t>
  </si>
  <si>
    <t>PSE&amp;G</t>
  </si>
  <si>
    <t>JCP&amp;L</t>
  </si>
  <si>
    <t>ACE</t>
  </si>
  <si>
    <t>RECO</t>
  </si>
  <si>
    <t>Salem 1</t>
  </si>
  <si>
    <t>Salem 2</t>
  </si>
  <si>
    <t>Data Sources</t>
  </si>
  <si>
    <r>
      <t xml:space="preserve">New Jersey EDC </t>
    </r>
    <r>
      <rPr>
        <b/>
        <sz val="16"/>
        <rFont val="Arial"/>
        <family val="2"/>
      </rPr>
      <t>ZEC Calculations</t>
    </r>
  </si>
  <si>
    <t>Butler</t>
  </si>
  <si>
    <t>MWh</t>
  </si>
  <si>
    <t>$</t>
  </si>
  <si>
    <t>ZEC Accural Price &amp; Estimated Monthly Purchase Order Calculations</t>
  </si>
  <si>
    <t xml:space="preserve">% </t>
  </si>
  <si>
    <t>GEN_DAILYOFFICIAL table data - Horizontal</t>
  </si>
  <si>
    <t>THOPE 1</t>
  </si>
  <si>
    <t>TRANS_DATE</t>
  </si>
  <si>
    <t>Daily Total</t>
  </si>
  <si>
    <t>HR_01</t>
  </si>
  <si>
    <t>HR_02</t>
  </si>
  <si>
    <t>HR_03</t>
  </si>
  <si>
    <t>HR_04</t>
  </si>
  <si>
    <t>HR_05</t>
  </si>
  <si>
    <t>HR_06</t>
  </si>
  <si>
    <t>HR_07</t>
  </si>
  <si>
    <t>HR_08</t>
  </si>
  <si>
    <t>HR_09</t>
  </si>
  <si>
    <t>HR_10</t>
  </si>
  <si>
    <t>HR_11</t>
  </si>
  <si>
    <t>HR_12</t>
  </si>
  <si>
    <t>HR_13</t>
  </si>
  <si>
    <t>HR_14</t>
  </si>
  <si>
    <t>HR_15</t>
  </si>
  <si>
    <t>HR_16</t>
  </si>
  <si>
    <t>HR_17</t>
  </si>
  <si>
    <t>HR_18</t>
  </si>
  <si>
    <t>HR_19</t>
  </si>
  <si>
    <t>HR_20</t>
  </si>
  <si>
    <t>HR_21</t>
  </si>
  <si>
    <t>HR_22</t>
  </si>
  <si>
    <t>HR_23</t>
  </si>
  <si>
    <t>HR_24</t>
  </si>
  <si>
    <t>HR_25</t>
  </si>
  <si>
    <t>TSALM 1</t>
  </si>
  <si>
    <t>TSALM 2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</si>
  <si>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Subject to true up after completion of Energy Year</t>
    </r>
  </si>
  <si>
    <t xml:space="preserve"> ZECs Purchase Value by EDCs</t>
  </si>
  <si>
    <r>
      <t>Estimated ZEC Price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($/MWh)</t>
    </r>
  </si>
  <si>
    <r>
      <t>ZECs to be Purchased by EDCs</t>
    </r>
    <r>
      <rPr>
        <b/>
        <vertAlign val="superscript"/>
        <sz val="14"/>
        <rFont val="Arial"/>
        <family val="2"/>
      </rPr>
      <t>1</t>
    </r>
  </si>
  <si>
    <t>All values in megawatthours</t>
  </si>
  <si>
    <r>
      <t>Salem 2</t>
    </r>
    <r>
      <rPr>
        <vertAlign val="superscript"/>
        <sz val="12"/>
        <rFont val="Arial"/>
        <family val="2"/>
      </rPr>
      <t>2</t>
    </r>
  </si>
  <si>
    <r>
      <t>Hope Creek</t>
    </r>
    <r>
      <rPr>
        <vertAlign val="superscript"/>
        <sz val="12"/>
        <rFont val="Arial"/>
        <family val="2"/>
      </rPr>
      <t>2</t>
    </r>
  </si>
  <si>
    <t>Interest Ratios</t>
  </si>
  <si>
    <t>PSEG Nuclear</t>
  </si>
  <si>
    <t>% Ownership</t>
  </si>
  <si>
    <t>PSE&amp;G - Hope Creek</t>
  </si>
  <si>
    <t>PSE&amp;G TOTAL</t>
  </si>
  <si>
    <t>PSE&amp;G - Salem PSEG Nuclear Share</t>
  </si>
  <si>
    <t>JCP&amp;L - Salem PSEG Nuclear Share</t>
  </si>
  <si>
    <t>JCP&amp;L TOTAL</t>
  </si>
  <si>
    <t>ACE - Hope Creek</t>
  </si>
  <si>
    <t>ACE - Salem PSEG Nuclear Share</t>
  </si>
  <si>
    <t>ACE TOTAL</t>
  </si>
  <si>
    <t>RECO - Hope Creek</t>
  </si>
  <si>
    <t>RECO - Salem PSEG Nuclear Share</t>
  </si>
  <si>
    <t>RECO TOTAL</t>
  </si>
  <si>
    <t>Butler - Hope Creek</t>
  </si>
  <si>
    <t>Butler - Salem PSEG Nuclear Share</t>
  </si>
  <si>
    <t>Butler TOTAL</t>
  </si>
  <si>
    <t>All Utility Total</t>
  </si>
  <si>
    <t>JCP&amp;L - Hope Creek</t>
  </si>
  <si>
    <t>ZECRC Rate $/kWh not incl SUT</t>
  </si>
  <si>
    <r>
      <rPr>
        <sz val="12"/>
        <rFont val="Arial"/>
        <family val="2"/>
      </rPr>
      <t>40% of New Jersey Retail Sales (mWh)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(D = (Sum of A )* 40%)</t>
    </r>
  </si>
  <si>
    <r>
      <t xml:space="preserve">Quantity of ZECs Purchased </t>
    </r>
    <r>
      <rPr>
        <b/>
        <sz val="16"/>
        <color rgb="FFFF0000"/>
        <rFont val="Arial"/>
        <family val="2"/>
      </rPr>
      <t>(G = C * F)</t>
    </r>
  </si>
  <si>
    <r>
      <t xml:space="preserve">Value of Purchased ZECs ($) </t>
    </r>
    <r>
      <rPr>
        <b/>
        <sz val="16"/>
        <color rgb="FFFF0000"/>
        <rFont val="Arial"/>
        <family val="2"/>
      </rPr>
      <t>(H = G * E)</t>
    </r>
  </si>
  <si>
    <r>
      <t>All Utility Total (</t>
    </r>
    <r>
      <rPr>
        <b/>
        <sz val="12"/>
        <color rgb="FFFF0000"/>
        <rFont val="Arial"/>
        <family val="2"/>
      </rPr>
      <t>I</t>
    </r>
    <r>
      <rPr>
        <b/>
        <sz val="12"/>
        <rFont val="Arial"/>
        <family val="2"/>
      </rPr>
      <t>)</t>
    </r>
  </si>
  <si>
    <r>
      <t xml:space="preserve">Payable to Ratepayers </t>
    </r>
    <r>
      <rPr>
        <b/>
        <sz val="12"/>
        <color rgb="FFFF0000"/>
        <rFont val="Arial"/>
        <family val="2"/>
      </rPr>
      <t>(K = 100% - J)</t>
    </r>
  </si>
  <si>
    <r>
      <t xml:space="preserve">Sales Volumes (MWh) </t>
    </r>
    <r>
      <rPr>
        <b/>
        <sz val="16"/>
        <color rgb="FFFF0000"/>
        <rFont val="Arial"/>
        <family val="2"/>
      </rPr>
      <t>(A)</t>
    </r>
    <r>
      <rPr>
        <b/>
        <vertAlign val="superscript"/>
        <sz val="16"/>
        <color rgb="FFFF0000"/>
        <rFont val="Arial"/>
        <family val="2"/>
      </rPr>
      <t>1</t>
    </r>
  </si>
  <si>
    <t>Interest Accrued ($)</t>
  </si>
  <si>
    <t>Net Interest Accrued ($)</t>
  </si>
  <si>
    <t>ZEC Price &amp; Monthly Purchase Details</t>
  </si>
  <si>
    <r>
      <t>Salem 1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</si>
  <si>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As detailed in Salem's license renewal application</t>
    </r>
  </si>
  <si>
    <r>
      <t>Salem Ownership Percentages</t>
    </r>
    <r>
      <rPr>
        <b/>
        <vertAlign val="superscript"/>
        <sz val="16"/>
        <rFont val="Arial"/>
        <family val="2"/>
      </rPr>
      <t>3</t>
    </r>
  </si>
  <si>
    <t>Nuclear Generation &amp; ZEC Price Calculation ($/mWh)</t>
  </si>
  <si>
    <t xml:space="preserve">Accural ZEC Price ($/MWh)  </t>
  </si>
  <si>
    <r>
      <t>ZECs Produced (MWh)</t>
    </r>
    <r>
      <rPr>
        <b/>
        <vertAlign val="superscript"/>
        <sz val="14"/>
        <rFont val="Arial"/>
        <family val="2"/>
      </rPr>
      <t>1</t>
    </r>
  </si>
  <si>
    <t>YTD</t>
  </si>
  <si>
    <r>
      <t>Overcollections Payable to Ratepayers (</t>
    </r>
    <r>
      <rPr>
        <b/>
        <sz val="16"/>
        <color rgb="FFFF0000"/>
        <rFont val="Arial"/>
        <family val="2"/>
      </rPr>
      <t>N = B - H</t>
    </r>
    <r>
      <rPr>
        <b/>
        <sz val="16"/>
        <rFont val="Arial"/>
        <family val="2"/>
      </rPr>
      <t>)</t>
    </r>
  </si>
  <si>
    <t xml:space="preserve">Utility Revenues ($) </t>
  </si>
  <si>
    <r>
      <t xml:space="preserve">Utility Revenues ($) </t>
    </r>
    <r>
      <rPr>
        <b/>
        <sz val="12"/>
        <color rgb="FFFF0000"/>
        <rFont val="Arial"/>
        <family val="2"/>
      </rPr>
      <t>(B)</t>
    </r>
  </si>
  <si>
    <t>PSE&amp;G - Ratepayers</t>
  </si>
  <si>
    <t>JCP&amp;L Ratepayers</t>
  </si>
  <si>
    <t>ACE - Ratepayers</t>
  </si>
  <si>
    <t>RECO - Ratepayers</t>
  </si>
  <si>
    <t>Butler - Ratepayers</t>
  </si>
  <si>
    <r>
      <t>Interest Payable (</t>
    </r>
    <r>
      <rPr>
        <b/>
        <sz val="16"/>
        <color rgb="FFFF0000"/>
        <rFont val="Arial"/>
        <family val="2"/>
      </rPr>
      <t>L</t>
    </r>
    <r>
      <rPr>
        <b/>
        <sz val="16"/>
        <rFont val="Arial"/>
        <family val="2"/>
      </rPr>
      <t>)</t>
    </r>
  </si>
  <si>
    <t>JCP&amp;L - Ratepayers</t>
  </si>
  <si>
    <t>Check</t>
  </si>
  <si>
    <r>
      <t>Total Payable (</t>
    </r>
    <r>
      <rPr>
        <b/>
        <sz val="16"/>
        <color rgb="FFFF0000"/>
        <rFont val="Arial"/>
        <family val="2"/>
      </rPr>
      <t>M = H + L + N</t>
    </r>
    <r>
      <rPr>
        <b/>
        <sz val="16"/>
        <rFont val="Arial"/>
        <family val="2"/>
      </rPr>
      <t>)</t>
    </r>
  </si>
  <si>
    <t xml:space="preserve">Hope Creek </t>
  </si>
  <si>
    <t>Actual</t>
  </si>
  <si>
    <t>EOM Corrections</t>
  </si>
  <si>
    <t>Net Generation</t>
  </si>
  <si>
    <t>SL&amp;P During Outage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</si>
  <si>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Directly from each EDC.  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</si>
  <si>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PJM Data.</t>
    </r>
  </si>
  <si>
    <t>Grand Total</t>
  </si>
  <si>
    <t>EY 2022-2023 Tracking</t>
  </si>
  <si>
    <t>EY 2022-2023 ZEC Price Tracking</t>
  </si>
  <si>
    <r>
      <t xml:space="preserve">Forecasted EY 2022/2023 ZEC Price ($/MWh) </t>
    </r>
    <r>
      <rPr>
        <b/>
        <sz val="12"/>
        <color rgb="FFFF0000"/>
        <rFont val="Arial"/>
        <family val="2"/>
      </rPr>
      <t>(E = B / (Max of C &amp; D))</t>
    </r>
    <r>
      <rPr>
        <b/>
        <sz val="12"/>
        <rFont val="Arial"/>
        <family val="2"/>
      </rPr>
      <t xml:space="preserve"> </t>
    </r>
  </si>
  <si>
    <r>
      <t>Actual 2022 Generation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(mWh)</t>
    </r>
    <r>
      <rPr>
        <sz val="12"/>
        <color rgb="FFFF000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(C)</t>
    </r>
  </si>
  <si>
    <t>June 2022</t>
  </si>
  <si>
    <t>July 2022</t>
  </si>
  <si>
    <t>August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</si>
  <si>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</si>
  <si>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</si>
  <si>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</si>
  <si>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</si>
  <si>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</si>
  <si>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</si>
  <si>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</si>
  <si>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</si>
  <si>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EY 2022-2023</t>
  </si>
  <si>
    <t>SubTotal</t>
  </si>
  <si>
    <t>ZEC Purchase Accruals and Funds Payable to PSEG Nuclear, Constellation Generation and Ratepayers</t>
  </si>
  <si>
    <t>PSE&amp;G - Salem Constellation Generation Share</t>
  </si>
  <si>
    <t>JCP&amp;L - Salem Constellation Generation Share</t>
  </si>
  <si>
    <t>ACE - Salem Constellation Generation Share</t>
  </si>
  <si>
    <t>RECO - Salem Constellation Generation Share</t>
  </si>
  <si>
    <t>Butler - Salem Constellation Generation Share</t>
  </si>
  <si>
    <t>Payable to PSEG Nuclear &amp; Constellation Generation (J = I / B)</t>
  </si>
  <si>
    <t>Constellation Generation</t>
  </si>
  <si>
    <t>Name</t>
  </si>
  <si>
    <t>Hope Creek 1</t>
  </si>
  <si>
    <t>Row Labels</t>
  </si>
  <si>
    <t>Sum of 1</t>
  </si>
  <si>
    <t>Sum of 2</t>
  </si>
  <si>
    <t>Sum of 3</t>
  </si>
  <si>
    <t>Sum of 4</t>
  </si>
  <si>
    <t>Sum of 5</t>
  </si>
  <si>
    <t>Sum of 6</t>
  </si>
  <si>
    <t>Sum of 7</t>
  </si>
  <si>
    <t>Sum of 8</t>
  </si>
  <si>
    <t>Sum of 9</t>
  </si>
  <si>
    <t>Sum of 10</t>
  </si>
  <si>
    <t>Sum of 11</t>
  </si>
  <si>
    <t>Sum of 12</t>
  </si>
  <si>
    <t>Sum of 13</t>
  </si>
  <si>
    <t>Sum of 14</t>
  </si>
  <si>
    <t>Sum of 15</t>
  </si>
  <si>
    <t>Sum of 16</t>
  </si>
  <si>
    <t>Sum of 17</t>
  </si>
  <si>
    <t>Sum of 18</t>
  </si>
  <si>
    <t>Sum of 19</t>
  </si>
  <si>
    <t>Sum of 20</t>
  </si>
  <si>
    <t>Sum of 21</t>
  </si>
  <si>
    <t>Sum of 22</t>
  </si>
  <si>
    <t>Sum of 23</t>
  </si>
  <si>
    <t>Sum of 24</t>
  </si>
  <si>
    <t>Sum of Total</t>
  </si>
  <si>
    <t>CHECK</t>
  </si>
  <si>
    <t>Subtotal</t>
  </si>
  <si>
    <t>September 2022</t>
  </si>
  <si>
    <t>June 2023</t>
  </si>
  <si>
    <t>July 2023</t>
  </si>
  <si>
    <t>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</si>
</sst>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$&quot;#,##0.00_);[Red]\(&quot;$&quot;#,##0.00\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m/d/yy;@"/>
    <numFmt numFmtId="167" formatCode="_(* #,##0.000_);_(* \(#,##0.000\);_(* &quot;-&quot;??_);_(@_)"/>
    <numFmt numFmtId="168" formatCode="[$-409]mmmm\ d\,\ yyyy;@"/>
    <numFmt numFmtId="169" formatCode="0.000"/>
    <numFmt numFmtId="170" formatCode="_(* #,##0.0000_);_(* \(#,##0.0000\);_(* &quot;-&quot;??_);_(@_)"/>
    <numFmt numFmtId="171" formatCode="_(* #,##0.00000_);_(* \(#,##0.00000\);_(* &quot;-&quot;??_);_(@_)"/>
    <numFmt numFmtId="172" formatCode="[$-409]mmm\-yy;@"/>
    <numFmt numFmtId="173" formatCode="0.0%"/>
  </numFmts>
  <fonts count="43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b/>
      <vertAlign val="superscript"/>
      <sz val="16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6"/>
      <color rgb="FFFF0000"/>
      <name val="Arial"/>
      <family val="2"/>
    </font>
    <font>
      <b/>
      <sz val="12"/>
      <color rgb="FF0070C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8CBAD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554">
    <xf numFmtId="0" fontId="0" fillId="0" borderId="0"/>
    <xf numFmtId="43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6" fillId="0" borderId="0"/>
    <xf numFmtId="0" fontId="26" fillId="0" borderId="0"/>
    <xf numFmtId="0" fontId="22" fillId="0" borderId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1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62">
    <xf numFmtId="0" fontId="0" fillId="0" borderId="0" xfId="0"/>
    <xf numFmtId="0" fontId="29" fillId="0" borderId="0" xfId="0" applyFont="1"/>
    <xf numFmtId="0" fontId="0" fillId="0" borderId="0" xfId="0" applyBorder="1"/>
    <xf numFmtId="43" fontId="0" fillId="0" borderId="0" xfId="1" applyFont="1"/>
    <xf numFmtId="0" fontId="23" fillId="0" borderId="0" xfId="0" applyFont="1"/>
    <xf numFmtId="43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0" fontId="29" fillId="0" borderId="0" xfId="0" applyFont="1" applyBorder="1"/>
    <xf numFmtId="166" fontId="24" fillId="0" borderId="0" xfId="0" applyNumberFormat="1" applyFont="1" applyBorder="1" applyAlignment="1">
      <alignment horizontal="center"/>
    </xf>
    <xf numFmtId="0" fontId="24" fillId="0" borderId="9" xfId="0" applyFont="1" applyFill="1" applyBorder="1"/>
    <xf numFmtId="0" fontId="23" fillId="0" borderId="0" xfId="0" applyFont="1" applyFill="1" applyBorder="1"/>
    <xf numFmtId="0" fontId="25" fillId="0" borderId="0" xfId="0" applyFont="1"/>
    <xf numFmtId="10" fontId="24" fillId="0" borderId="9" xfId="2" applyNumberFormat="1" applyFont="1" applyFill="1" applyBorder="1" applyAlignment="1">
      <alignment horizontal="center"/>
    </xf>
    <xf numFmtId="43" fontId="24" fillId="0" borderId="9" xfId="0" applyNumberFormat="1" applyFont="1" applyFill="1" applyBorder="1" applyAlignment="1">
      <alignment horizontal="center"/>
    </xf>
    <xf numFmtId="167" fontId="24" fillId="0" borderId="6" xfId="0" applyNumberFormat="1" applyFont="1" applyFill="1" applyBorder="1" applyAlignment="1">
      <alignment horizontal="center"/>
    </xf>
    <xf numFmtId="167" fontId="24" fillId="0" borderId="9" xfId="0" applyNumberFormat="1" applyFont="1" applyFill="1" applyBorder="1" applyAlignment="1">
      <alignment horizontal="center"/>
    </xf>
    <xf numFmtId="166" fontId="0" fillId="0" borderId="0" xfId="0" applyNumberFormat="1"/>
    <xf numFmtId="0" fontId="24" fillId="0" borderId="1" xfId="0" applyFont="1" applyFill="1" applyBorder="1" applyAlignment="1">
      <alignment horizontal="center"/>
    </xf>
    <xf numFmtId="0" fontId="23" fillId="0" borderId="8" xfId="0" applyFont="1" applyFill="1" applyBorder="1"/>
    <xf numFmtId="167" fontId="23" fillId="0" borderId="0" xfId="1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5" xfId="0" applyFont="1" applyFill="1" applyBorder="1"/>
    <xf numFmtId="43" fontId="23" fillId="0" borderId="0" xfId="1" applyNumberFormat="1" applyFont="1" applyFill="1" applyBorder="1" applyAlignment="1">
      <alignment horizontal="center"/>
    </xf>
    <xf numFmtId="43" fontId="23" fillId="0" borderId="8" xfId="1" applyNumberFormat="1" applyFont="1" applyFill="1" applyBorder="1" applyAlignment="1">
      <alignment horizontal="center"/>
    </xf>
    <xf numFmtId="43" fontId="23" fillId="0" borderId="8" xfId="0" applyNumberFormat="1" applyFont="1" applyFill="1" applyBorder="1" applyAlignment="1">
      <alignment horizontal="center"/>
    </xf>
    <xf numFmtId="0" fontId="24" fillId="0" borderId="13" xfId="0" applyFont="1" applyFill="1" applyBorder="1"/>
    <xf numFmtId="0" fontId="29" fillId="6" borderId="1" xfId="0" applyFont="1" applyFill="1" applyBorder="1"/>
    <xf numFmtId="0" fontId="24" fillId="6" borderId="11" xfId="0" applyFont="1" applyFill="1" applyBorder="1" applyAlignment="1">
      <alignment horizontal="center"/>
    </xf>
    <xf numFmtId="0" fontId="23" fillId="6" borderId="8" xfId="0" applyFont="1" applyFill="1" applyBorder="1"/>
    <xf numFmtId="167" fontId="23" fillId="6" borderId="8" xfId="1" applyNumberFormat="1" applyFont="1" applyFill="1" applyBorder="1" applyAlignment="1">
      <alignment horizontal="center"/>
    </xf>
    <xf numFmtId="167" fontId="23" fillId="6" borderId="4" xfId="0" applyNumberFormat="1" applyFont="1" applyFill="1" applyBorder="1" applyAlignment="1">
      <alignment horizontal="center"/>
    </xf>
    <xf numFmtId="0" fontId="23" fillId="6" borderId="12" xfId="0" applyFont="1" applyFill="1" applyBorder="1"/>
    <xf numFmtId="167" fontId="23" fillId="6" borderId="12" xfId="1" applyNumberFormat="1" applyFont="1" applyFill="1" applyBorder="1" applyAlignment="1">
      <alignment horizontal="center"/>
    </xf>
    <xf numFmtId="167" fontId="23" fillId="6" borderId="15" xfId="0" applyNumberFormat="1" applyFont="1" applyFill="1" applyBorder="1" applyAlignment="1">
      <alignment horizontal="center"/>
    </xf>
    <xf numFmtId="0" fontId="24" fillId="6" borderId="9" xfId="0" applyFont="1" applyFill="1" applyBorder="1"/>
    <xf numFmtId="167" fontId="24" fillId="6" borderId="9" xfId="1" applyNumberFormat="1" applyFont="1" applyFill="1" applyBorder="1" applyAlignment="1">
      <alignment horizontal="center"/>
    </xf>
    <xf numFmtId="167" fontId="24" fillId="6" borderId="7" xfId="1" applyNumberFormat="1" applyFont="1" applyFill="1" applyBorder="1" applyAlignment="1">
      <alignment horizontal="center"/>
    </xf>
    <xf numFmtId="43" fontId="23" fillId="6" borderId="8" xfId="1" applyNumberFormat="1" applyFont="1" applyFill="1" applyBorder="1" applyAlignment="1">
      <alignment horizontal="center"/>
    </xf>
    <xf numFmtId="43" fontId="23" fillId="6" borderId="4" xfId="1" applyNumberFormat="1" applyFont="1" applyFill="1" applyBorder="1" applyAlignment="1">
      <alignment horizontal="center"/>
    </xf>
    <xf numFmtId="43" fontId="23" fillId="6" borderId="12" xfId="1" applyNumberFormat="1" applyFont="1" applyFill="1" applyBorder="1" applyAlignment="1">
      <alignment horizontal="center"/>
    </xf>
    <xf numFmtId="43" fontId="23" fillId="6" borderId="15" xfId="1" applyNumberFormat="1" applyFont="1" applyFill="1" applyBorder="1" applyAlignment="1">
      <alignment horizontal="center"/>
    </xf>
    <xf numFmtId="43" fontId="24" fillId="6" borderId="9" xfId="1" applyNumberFormat="1" applyFont="1" applyFill="1" applyBorder="1" applyAlignment="1">
      <alignment horizontal="center"/>
    </xf>
    <xf numFmtId="43" fontId="24" fillId="6" borderId="7" xfId="1" applyNumberFormat="1" applyFont="1" applyFill="1" applyBorder="1" applyAlignment="1">
      <alignment horizontal="center"/>
    </xf>
    <xf numFmtId="167" fontId="0" fillId="0" borderId="0" xfId="1" applyNumberFormat="1" applyFont="1"/>
    <xf numFmtId="168" fontId="29" fillId="0" borderId="0" xfId="0" quotePrefix="1" applyNumberFormat="1" applyFont="1"/>
    <xf numFmtId="166" fontId="24" fillId="0" borderId="0" xfId="0" applyNumberFormat="1" applyFont="1"/>
    <xf numFmtId="167" fontId="23" fillId="0" borderId="4" xfId="1" applyNumberFormat="1" applyFont="1" applyFill="1" applyBorder="1" applyAlignment="1">
      <alignment horizontal="center"/>
    </xf>
    <xf numFmtId="0" fontId="24" fillId="0" borderId="21" xfId="0" applyFont="1" applyFill="1" applyBorder="1"/>
    <xf numFmtId="167" fontId="24" fillId="0" borderId="17" xfId="0" applyNumberFormat="1" applyFont="1" applyFill="1" applyBorder="1" applyAlignment="1">
      <alignment horizontal="center"/>
    </xf>
    <xf numFmtId="43" fontId="23" fillId="0" borderId="4" xfId="1" applyNumberFormat="1" applyFont="1" applyFill="1" applyBorder="1" applyAlignment="1">
      <alignment horizontal="center"/>
    </xf>
    <xf numFmtId="43" fontId="24" fillId="0" borderId="17" xfId="1" applyNumberFormat="1" applyFont="1" applyFill="1" applyBorder="1" applyAlignment="1">
      <alignment horizontal="center"/>
    </xf>
    <xf numFmtId="0" fontId="24" fillId="0" borderId="1" xfId="0" applyFont="1" applyBorder="1"/>
    <xf numFmtId="10" fontId="24" fillId="0" borderId="17" xfId="2" applyNumberFormat="1" applyFont="1" applyFill="1" applyBorder="1" applyAlignment="1">
      <alignment horizontal="center"/>
    </xf>
    <xf numFmtId="165" fontId="23" fillId="0" borderId="4" xfId="1" applyNumberFormat="1" applyFont="1" applyFill="1" applyBorder="1" applyAlignment="1">
      <alignment horizontal="center"/>
    </xf>
    <xf numFmtId="165" fontId="24" fillId="0" borderId="17" xfId="0" applyNumberFormat="1" applyFont="1" applyFill="1" applyBorder="1" applyAlignment="1">
      <alignment horizontal="center"/>
    </xf>
    <xf numFmtId="0" fontId="35" fillId="0" borderId="1" xfId="0" applyFont="1" applyFill="1" applyBorder="1"/>
    <xf numFmtId="49" fontId="35" fillId="0" borderId="11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165" fontId="23" fillId="0" borderId="0" xfId="1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Border="1"/>
    <xf numFmtId="10" fontId="23" fillId="0" borderId="0" xfId="2" applyNumberFormat="1" applyFont="1" applyFill="1" applyBorder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10" fontId="24" fillId="0" borderId="0" xfId="2" applyNumberFormat="1" applyFont="1" applyFill="1" applyBorder="1" applyAlignment="1">
      <alignment horizontal="center"/>
    </xf>
    <xf numFmtId="43" fontId="24" fillId="0" borderId="0" xfId="1" applyNumberFormat="1" applyFont="1" applyFill="1" applyBorder="1" applyAlignment="1">
      <alignment horizontal="center"/>
    </xf>
    <xf numFmtId="0" fontId="0" fillId="0" borderId="0" xfId="0" applyFill="1"/>
    <xf numFmtId="0" fontId="23" fillId="0" borderId="3" xfId="0" applyFont="1" applyFill="1" applyBorder="1"/>
    <xf numFmtId="167" fontId="23" fillId="0" borderId="6" xfId="0" applyNumberFormat="1" applyFont="1" applyFill="1" applyBorder="1" applyAlignment="1">
      <alignment horizontal="center"/>
    </xf>
    <xf numFmtId="167" fontId="23" fillId="0" borderId="7" xfId="0" applyNumberFormat="1" applyFont="1" applyFill="1" applyBorder="1" applyAlignment="1">
      <alignment horizontal="center"/>
    </xf>
    <xf numFmtId="165" fontId="23" fillId="0" borderId="19" xfId="1" applyNumberFormat="1" applyFont="1" applyFill="1" applyBorder="1" applyAlignment="1">
      <alignment horizontal="center"/>
    </xf>
    <xf numFmtId="0" fontId="23" fillId="0" borderId="13" xfId="0" applyFont="1" applyFill="1" applyBorder="1"/>
    <xf numFmtId="0" fontId="23" fillId="6" borderId="19" xfId="0" applyFont="1" applyFill="1" applyBorder="1"/>
    <xf numFmtId="0" fontId="23" fillId="6" borderId="9" xfId="0" applyFont="1" applyFill="1" applyBorder="1"/>
    <xf numFmtId="0" fontId="29" fillId="6" borderId="1" xfId="0" applyFont="1" applyFill="1" applyBorder="1" applyAlignment="1">
      <alignment horizontal="center"/>
    </xf>
    <xf numFmtId="10" fontId="24" fillId="6" borderId="19" xfId="2" applyNumberFormat="1" applyFont="1" applyFill="1" applyBorder="1" applyAlignment="1">
      <alignment horizontal="center"/>
    </xf>
    <xf numFmtId="10" fontId="24" fillId="6" borderId="9" xfId="2" applyNumberFormat="1" applyFont="1" applyFill="1" applyBorder="1" applyAlignment="1">
      <alignment horizontal="center"/>
    </xf>
    <xf numFmtId="0" fontId="24" fillId="0" borderId="0" xfId="0" applyFont="1" applyFill="1" applyBorder="1"/>
    <xf numFmtId="0" fontId="29" fillId="6" borderId="19" xfId="0" applyFont="1" applyFill="1" applyBorder="1"/>
    <xf numFmtId="0" fontId="29" fillId="6" borderId="16" xfId="0" applyFont="1" applyFill="1" applyBorder="1"/>
    <xf numFmtId="167" fontId="23" fillId="6" borderId="19" xfId="1" applyNumberFormat="1" applyFont="1" applyFill="1" applyBorder="1" applyAlignment="1">
      <alignment horizontal="center"/>
    </xf>
    <xf numFmtId="167" fontId="24" fillId="6" borderId="4" xfId="0" applyNumberFormat="1" applyFont="1" applyFill="1" applyBorder="1" applyAlignment="1">
      <alignment horizontal="center"/>
    </xf>
    <xf numFmtId="170" fontId="23" fillId="6" borderId="4" xfId="1" applyNumberFormat="1" applyFont="1" applyFill="1" applyBorder="1" applyAlignment="1">
      <alignment horizontal="center"/>
    </xf>
    <xf numFmtId="170" fontId="23" fillId="6" borderId="15" xfId="1" applyNumberFormat="1" applyFont="1" applyFill="1" applyBorder="1" applyAlignment="1">
      <alignment horizontal="center"/>
    </xf>
    <xf numFmtId="167" fontId="24" fillId="6" borderId="8" xfId="1" applyNumberFormat="1" applyFont="1" applyFill="1" applyBorder="1" applyAlignment="1">
      <alignment horizontal="center"/>
    </xf>
    <xf numFmtId="167" fontId="24" fillId="6" borderId="15" xfId="0" applyNumberFormat="1" applyFont="1" applyFill="1" applyBorder="1" applyAlignment="1">
      <alignment horizontal="center"/>
    </xf>
    <xf numFmtId="0" fontId="24" fillId="6" borderId="8" xfId="0" applyFont="1" applyFill="1" applyBorder="1"/>
    <xf numFmtId="43" fontId="24" fillId="6" borderId="8" xfId="1" applyNumberFormat="1" applyFont="1" applyFill="1" applyBorder="1" applyAlignment="1">
      <alignment horizontal="center"/>
    </xf>
    <xf numFmtId="43" fontId="24" fillId="6" borderId="4" xfId="1" applyNumberFormat="1" applyFont="1" applyFill="1" applyBorder="1" applyAlignment="1">
      <alignment horizontal="center"/>
    </xf>
    <xf numFmtId="43" fontId="23" fillId="6" borderId="8" xfId="1" applyFont="1" applyFill="1" applyBorder="1" applyAlignment="1">
      <alignment horizontal="center"/>
    </xf>
    <xf numFmtId="43" fontId="23" fillId="6" borderId="4" xfId="1" applyFont="1" applyFill="1" applyBorder="1" applyAlignment="1">
      <alignment horizontal="center"/>
    </xf>
    <xf numFmtId="43" fontId="23" fillId="6" borderId="12" xfId="1" applyFont="1" applyFill="1" applyBorder="1" applyAlignment="1">
      <alignment horizontal="center"/>
    </xf>
    <xf numFmtId="43" fontId="23" fillId="6" borderId="15" xfId="1" applyFont="1" applyFill="1" applyBorder="1" applyAlignment="1">
      <alignment horizontal="center"/>
    </xf>
    <xf numFmtId="170" fontId="23" fillId="0" borderId="0" xfId="0" applyNumberFormat="1" applyFont="1" applyFill="1" applyBorder="1" applyAlignment="1">
      <alignment horizontal="center"/>
    </xf>
    <xf numFmtId="0" fontId="24" fillId="6" borderId="12" xfId="0" applyFont="1" applyFill="1" applyBorder="1"/>
    <xf numFmtId="167" fontId="24" fillId="6" borderId="12" xfId="1" applyNumberFormat="1" applyFont="1" applyFill="1" applyBorder="1" applyAlignment="1">
      <alignment horizontal="center"/>
    </xf>
    <xf numFmtId="43" fontId="24" fillId="6" borderId="22" xfId="1" applyNumberFormat="1" applyFont="1" applyFill="1" applyBorder="1" applyAlignment="1">
      <alignment horizontal="center"/>
    </xf>
    <xf numFmtId="43" fontId="24" fillId="6" borderId="23" xfId="1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165" fontId="23" fillId="0" borderId="8" xfId="1" applyNumberFormat="1" applyFont="1" applyFill="1" applyBorder="1" applyAlignment="1">
      <alignment horizontal="center"/>
    </xf>
    <xf numFmtId="165" fontId="23" fillId="0" borderId="19" xfId="0" applyNumberFormat="1" applyFont="1" applyFill="1" applyBorder="1" applyAlignment="1">
      <alignment horizontal="center"/>
    </xf>
    <xf numFmtId="165" fontId="23" fillId="0" borderId="8" xfId="0" applyNumberFormat="1" applyFont="1" applyFill="1" applyBorder="1" applyAlignment="1">
      <alignment horizontal="center"/>
    </xf>
    <xf numFmtId="43" fontId="23" fillId="0" borderId="0" xfId="1" applyFont="1" applyFill="1" applyBorder="1" applyAlignment="1">
      <alignment horizontal="center"/>
    </xf>
    <xf numFmtId="0" fontId="24" fillId="0" borderId="6" xfId="0" applyFont="1" applyFill="1" applyBorder="1"/>
    <xf numFmtId="0" fontId="23" fillId="0" borderId="20" xfId="0" applyFont="1" applyFill="1" applyBorder="1"/>
    <xf numFmtId="0" fontId="23" fillId="0" borderId="16" xfId="0" applyFont="1" applyFill="1" applyBorder="1"/>
    <xf numFmtId="167" fontId="24" fillId="0" borderId="7" xfId="0" applyNumberFormat="1" applyFont="1" applyFill="1" applyBorder="1" applyAlignment="1">
      <alignment horizontal="center"/>
    </xf>
    <xf numFmtId="165" fontId="23" fillId="0" borderId="18" xfId="1" applyNumberFormat="1" applyFont="1" applyFill="1" applyBorder="1" applyAlignment="1">
      <alignment horizontal="center"/>
    </xf>
    <xf numFmtId="167" fontId="24" fillId="6" borderId="1" xfId="0" applyNumberFormat="1" applyFont="1" applyFill="1" applyBorder="1" applyAlignment="1">
      <alignment horizontal="center"/>
    </xf>
    <xf numFmtId="165" fontId="24" fillId="4" borderId="1" xfId="0" applyNumberFormat="1" applyFont="1" applyFill="1" applyBorder="1" applyAlignment="1">
      <alignment horizontal="center"/>
    </xf>
    <xf numFmtId="43" fontId="23" fillId="0" borderId="10" xfId="0" applyNumberFormat="1" applyFont="1" applyFill="1" applyBorder="1" applyAlignment="1">
      <alignment horizontal="center"/>
    </xf>
    <xf numFmtId="43" fontId="23" fillId="0" borderId="2" xfId="0" applyNumberFormat="1" applyFont="1" applyFill="1" applyBorder="1" applyAlignment="1">
      <alignment horizontal="center"/>
    </xf>
    <xf numFmtId="43" fontId="23" fillId="0" borderId="11" xfId="0" applyNumberFormat="1" applyFont="1" applyFill="1" applyBorder="1" applyAlignment="1">
      <alignment horizontal="center"/>
    </xf>
    <xf numFmtId="170" fontId="0" fillId="0" borderId="0" xfId="1" applyNumberFormat="1" applyFont="1"/>
    <xf numFmtId="171" fontId="24" fillId="0" borderId="0" xfId="0" applyNumberFormat="1" applyFont="1" applyFill="1" applyBorder="1" applyAlignment="1">
      <alignment horizontal="center"/>
    </xf>
    <xf numFmtId="43" fontId="24" fillId="0" borderId="0" xfId="0" applyNumberFormat="1" applyFont="1" applyBorder="1"/>
    <xf numFmtId="43" fontId="24" fillId="0" borderId="6" xfId="0" applyNumberFormat="1" applyFont="1" applyFill="1" applyBorder="1" applyAlignment="1">
      <alignment horizontal="center"/>
    </xf>
    <xf numFmtId="0" fontId="29" fillId="0" borderId="1" xfId="0" applyFont="1" applyFill="1" applyBorder="1"/>
    <xf numFmtId="0" fontId="23" fillId="0" borderId="12" xfId="0" applyFont="1" applyFill="1" applyBorder="1"/>
    <xf numFmtId="167" fontId="24" fillId="6" borderId="11" xfId="0" applyNumberFormat="1" applyFont="1" applyFill="1" applyBorder="1" applyAlignment="1">
      <alignment horizontal="center"/>
    </xf>
    <xf numFmtId="43" fontId="23" fillId="6" borderId="19" xfId="7" applyFont="1" applyFill="1" applyBorder="1" applyAlignment="1">
      <alignment horizontal="center"/>
    </xf>
    <xf numFmtId="43" fontId="23" fillId="6" borderId="4" xfId="7" applyFont="1" applyFill="1" applyBorder="1" applyAlignment="1">
      <alignment horizontal="center"/>
    </xf>
    <xf numFmtId="43" fontId="23" fillId="6" borderId="8" xfId="7" applyFont="1" applyFill="1" applyBorder="1" applyAlignment="1">
      <alignment horizontal="center"/>
    </xf>
    <xf numFmtId="43" fontId="24" fillId="6" borderId="0" xfId="7" applyNumberFormat="1" applyFont="1" applyFill="1" applyBorder="1" applyAlignment="1">
      <alignment horizontal="center"/>
    </xf>
    <xf numFmtId="43" fontId="24" fillId="6" borderId="8" xfId="7" applyNumberFormat="1" applyFont="1" applyFill="1" applyBorder="1" applyAlignment="1">
      <alignment horizontal="center"/>
    </xf>
    <xf numFmtId="43" fontId="23" fillId="6" borderId="0" xfId="7" applyNumberFormat="1" applyFont="1" applyFill="1" applyBorder="1" applyAlignment="1">
      <alignment horizontal="center"/>
    </xf>
    <xf numFmtId="43" fontId="23" fillId="6" borderId="8" xfId="7" applyNumberFormat="1" applyFont="1" applyFill="1" applyBorder="1" applyAlignment="1">
      <alignment horizontal="center"/>
    </xf>
    <xf numFmtId="43" fontId="23" fillId="6" borderId="4" xfId="7" applyNumberFormat="1" applyFont="1" applyFill="1" applyBorder="1" applyAlignment="1">
      <alignment horizontal="center"/>
    </xf>
    <xf numFmtId="43" fontId="23" fillId="6" borderId="12" xfId="7" applyNumberFormat="1" applyFont="1" applyFill="1" applyBorder="1" applyAlignment="1">
      <alignment horizontal="center"/>
    </xf>
    <xf numFmtId="43" fontId="23" fillId="6" borderId="15" xfId="7" applyNumberFormat="1" applyFont="1" applyFill="1" applyBorder="1" applyAlignment="1">
      <alignment horizontal="center"/>
    </xf>
    <xf numFmtId="43" fontId="24" fillId="6" borderId="25" xfId="7" applyNumberFormat="1" applyFont="1" applyFill="1" applyBorder="1" applyAlignment="1">
      <alignment horizontal="center"/>
    </xf>
    <xf numFmtId="43" fontId="24" fillId="6" borderId="22" xfId="7" applyNumberFormat="1" applyFont="1" applyFill="1" applyBorder="1" applyAlignment="1">
      <alignment horizontal="center"/>
    </xf>
    <xf numFmtId="43" fontId="24" fillId="6" borderId="6" xfId="7" applyNumberFormat="1" applyFont="1" applyFill="1" applyBorder="1" applyAlignment="1">
      <alignment horizontal="center"/>
    </xf>
    <xf numFmtId="43" fontId="24" fillId="6" borderId="9" xfId="7" applyNumberFormat="1" applyFont="1" applyFill="1" applyBorder="1" applyAlignment="1">
      <alignment horizontal="center"/>
    </xf>
    <xf numFmtId="43" fontId="24" fillId="6" borderId="7" xfId="7" applyNumberFormat="1" applyFont="1" applyFill="1" applyBorder="1" applyAlignment="1">
      <alignment horizontal="center"/>
    </xf>
    <xf numFmtId="43" fontId="23" fillId="6" borderId="12" xfId="7" applyFont="1" applyFill="1" applyBorder="1" applyAlignment="1">
      <alignment horizontal="center"/>
    </xf>
    <xf numFmtId="165" fontId="24" fillId="5" borderId="9" xfId="0" applyNumberFormat="1" applyFont="1" applyFill="1" applyBorder="1" applyAlignment="1">
      <alignment horizontal="center"/>
    </xf>
    <xf numFmtId="164" fontId="24" fillId="3" borderId="9" xfId="0" applyNumberFormat="1" applyFont="1" applyFill="1" applyBorder="1" applyAlignment="1">
      <alignment horizontal="center"/>
    </xf>
    <xf numFmtId="49" fontId="24" fillId="6" borderId="1" xfId="0" applyNumberFormat="1" applyFont="1" applyFill="1" applyBorder="1" applyAlignment="1">
      <alignment horizontal="center" wrapText="1"/>
    </xf>
    <xf numFmtId="0" fontId="24" fillId="0" borderId="5" xfId="0" applyFont="1" applyFill="1" applyBorder="1" applyAlignment="1">
      <alignment horizontal="right"/>
    </xf>
    <xf numFmtId="8" fontId="24" fillId="0" borderId="5" xfId="0" applyNumberFormat="1" applyFont="1" applyFill="1" applyBorder="1" applyAlignment="1">
      <alignment horizontal="center"/>
    </xf>
    <xf numFmtId="172" fontId="39" fillId="0" borderId="19" xfId="0" applyNumberFormat="1" applyFont="1" applyFill="1" applyBorder="1" applyAlignment="1">
      <alignment horizontal="center"/>
    </xf>
    <xf numFmtId="49" fontId="39" fillId="0" borderId="9" xfId="0" applyNumberFormat="1" applyFont="1" applyFill="1" applyBorder="1" applyAlignment="1">
      <alignment horizontal="center" vertical="center" wrapText="1"/>
    </xf>
    <xf numFmtId="172" fontId="35" fillId="0" borderId="11" xfId="0" applyNumberFormat="1" applyFont="1" applyFill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164" fontId="24" fillId="0" borderId="6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vertical="center" wrapText="1"/>
    </xf>
    <xf numFmtId="43" fontId="24" fillId="6" borderId="12" xfId="7" applyNumberFormat="1" applyFont="1" applyFill="1" applyBorder="1" applyAlignment="1">
      <alignment horizontal="center"/>
    </xf>
    <xf numFmtId="172" fontId="24" fillId="0" borderId="1" xfId="0" applyNumberFormat="1" applyFont="1" applyFill="1" applyBorder="1" applyAlignment="1">
      <alignment horizontal="center"/>
    </xf>
    <xf numFmtId="8" fontId="24" fillId="0" borderId="5" xfId="0" applyNumberFormat="1" applyFont="1" applyFill="1" applyBorder="1"/>
    <xf numFmtId="167" fontId="23" fillId="7" borderId="24" xfId="7" applyNumberFormat="1" applyFont="1" applyFill="1" applyBorder="1" applyAlignment="1">
      <alignment horizontal="center"/>
    </xf>
    <xf numFmtId="167" fontId="23" fillId="7" borderId="4" xfId="7" applyNumberFormat="1" applyFont="1" applyFill="1" applyBorder="1" applyAlignment="1">
      <alignment horizontal="center"/>
    </xf>
    <xf numFmtId="167" fontId="23" fillId="7" borderId="15" xfId="7" applyNumberFormat="1" applyFont="1" applyFill="1" applyBorder="1" applyAlignment="1">
      <alignment horizontal="center"/>
    </xf>
    <xf numFmtId="167" fontId="24" fillId="7" borderId="7" xfId="0" applyNumberFormat="1" applyFont="1" applyFill="1" applyBorder="1" applyAlignment="1">
      <alignment horizontal="center"/>
    </xf>
    <xf numFmtId="167" fontId="23" fillId="7" borderId="24" xfId="0" applyNumberFormat="1" applyFont="1" applyFill="1" applyBorder="1" applyAlignment="1">
      <alignment horizontal="center"/>
    </xf>
    <xf numFmtId="43" fontId="23" fillId="7" borderId="19" xfId="7" applyNumberFormat="1" applyFont="1" applyFill="1" applyBorder="1" applyAlignment="1">
      <alignment horizontal="center"/>
    </xf>
    <xf numFmtId="43" fontId="23" fillId="7" borderId="8" xfId="7" applyNumberFormat="1" applyFont="1" applyFill="1" applyBorder="1" applyAlignment="1">
      <alignment horizontal="center"/>
    </xf>
    <xf numFmtId="43" fontId="23" fillId="7" borderId="9" xfId="7" applyNumberFormat="1" applyFont="1" applyFill="1" applyBorder="1" applyAlignment="1">
      <alignment horizontal="center"/>
    </xf>
    <xf numFmtId="43" fontId="24" fillId="7" borderId="7" xfId="0" applyNumberFormat="1" applyFont="1" applyFill="1" applyBorder="1" applyAlignment="1">
      <alignment horizontal="center"/>
    </xf>
    <xf numFmtId="165" fontId="23" fillId="0" borderId="19" xfId="7" applyNumberFormat="1" applyFont="1" applyFill="1" applyBorder="1" applyAlignment="1">
      <alignment horizontal="center"/>
    </xf>
    <xf numFmtId="165" fontId="23" fillId="7" borderId="19" xfId="7" applyNumberFormat="1" applyFont="1" applyFill="1" applyBorder="1" applyAlignment="1">
      <alignment horizontal="center"/>
    </xf>
    <xf numFmtId="165" fontId="23" fillId="7" borderId="8" xfId="7" applyNumberFormat="1" applyFont="1" applyFill="1" applyBorder="1" applyAlignment="1">
      <alignment horizontal="center"/>
    </xf>
    <xf numFmtId="49" fontId="24" fillId="6" borderId="11" xfId="0" applyNumberFormat="1" applyFont="1" applyFill="1" applyBorder="1" applyAlignment="1">
      <alignment horizontal="center" wrapText="1"/>
    </xf>
    <xf numFmtId="167" fontId="23" fillId="6" borderId="19" xfId="7" applyNumberFormat="1" applyFont="1" applyFill="1" applyBorder="1" applyAlignment="1">
      <alignment horizontal="center"/>
    </xf>
    <xf numFmtId="167" fontId="23" fillId="6" borderId="8" xfId="7" applyNumberFormat="1" applyFont="1" applyFill="1" applyBorder="1" applyAlignment="1">
      <alignment horizontal="center"/>
    </xf>
    <xf numFmtId="167" fontId="23" fillId="6" borderId="12" xfId="7" applyNumberFormat="1" applyFont="1" applyFill="1" applyBorder="1" applyAlignment="1">
      <alignment horizontal="center"/>
    </xf>
    <xf numFmtId="167" fontId="24" fillId="6" borderId="8" xfId="7" applyNumberFormat="1" applyFont="1" applyFill="1" applyBorder="1" applyAlignment="1">
      <alignment horizontal="center"/>
    </xf>
    <xf numFmtId="167" fontId="24" fillId="6" borderId="12" xfId="7" applyNumberFormat="1" applyFont="1" applyFill="1" applyBorder="1" applyAlignment="1">
      <alignment horizontal="center"/>
    </xf>
    <xf numFmtId="167" fontId="24" fillId="6" borderId="9" xfId="7" applyNumberFormat="1" applyFont="1" applyFill="1" applyBorder="1" applyAlignment="1">
      <alignment horizontal="center"/>
    </xf>
    <xf numFmtId="43" fontId="24" fillId="6" borderId="9" xfId="7" applyFont="1" applyFill="1" applyBorder="1"/>
    <xf numFmtId="173" fontId="0" fillId="0" borderId="0" xfId="2" applyNumberFormat="1" applyFont="1"/>
    <xf numFmtId="171" fontId="0" fillId="0" borderId="0" xfId="0" applyNumberFormat="1"/>
    <xf numFmtId="0" fontId="24" fillId="6" borderId="1" xfId="0" applyNumberFormat="1" applyFont="1" applyFill="1" applyBorder="1" applyAlignment="1">
      <alignment horizontal="center" wrapText="1"/>
    </xf>
    <xf numFmtId="10" fontId="23" fillId="0" borderId="4" xfId="2" applyNumberFormat="1" applyFont="1" applyFill="1" applyBorder="1" applyAlignment="1">
      <alignment horizontal="center"/>
    </xf>
    <xf numFmtId="10" fontId="23" fillId="2" borderId="19" xfId="2" applyNumberFormat="1" applyFont="1" applyFill="1" applyBorder="1" applyAlignment="1">
      <alignment horizontal="center"/>
    </xf>
    <xf numFmtId="10" fontId="23" fillId="2" borderId="8" xfId="2" applyNumberFormat="1" applyFont="1" applyFill="1" applyBorder="1" applyAlignment="1">
      <alignment horizontal="center"/>
    </xf>
    <xf numFmtId="10" fontId="23" fillId="2" borderId="9" xfId="2" applyNumberFormat="1" applyFont="1" applyFill="1" applyBorder="1" applyAlignment="1">
      <alignment horizontal="center"/>
    </xf>
    <xf numFmtId="14" fontId="40" fillId="0" borderId="0" xfId="0" applyNumberFormat="1" applyFont="1" applyAlignment="1">
      <alignment horizontal="center"/>
    </xf>
    <xf numFmtId="165" fontId="40" fillId="0" borderId="0" xfId="7" applyNumberFormat="1" applyFont="1"/>
    <xf numFmtId="165" fontId="41" fillId="0" borderId="0" xfId="7" applyNumberFormat="1" applyFont="1"/>
    <xf numFmtId="0" fontId="0" fillId="0" borderId="0" xfId="0" applyAlignment="1">
      <alignment horizontal="left"/>
    </xf>
    <xf numFmtId="16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3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NumberFormat="1" applyFill="1"/>
    <xf numFmtId="43" fontId="24" fillId="0" borderId="21" xfId="0" applyNumberFormat="1" applyFont="1" applyFill="1" applyBorder="1" applyAlignment="1">
      <alignment horizontal="center"/>
    </xf>
    <xf numFmtId="43" fontId="24" fillId="0" borderId="17" xfId="0" applyNumberFormat="1" applyFont="1" applyFill="1" applyBorder="1" applyAlignment="1">
      <alignment horizontal="center"/>
    </xf>
    <xf numFmtId="167" fontId="23" fillId="0" borderId="1" xfId="0" applyNumberFormat="1" applyFont="1" applyFill="1" applyBorder="1" applyAlignment="1">
      <alignment horizontal="center"/>
    </xf>
    <xf numFmtId="167" fontId="23" fillId="0" borderId="11" xfId="0" applyNumberFormat="1" applyFont="1" applyFill="1" applyBorder="1" applyAlignment="1">
      <alignment horizontal="center"/>
    </xf>
    <xf numFmtId="14" fontId="40" fillId="0" borderId="0" xfId="0" applyNumberFormat="1" applyFont="1" applyFill="1" applyAlignment="1">
      <alignment horizontal="center"/>
    </xf>
    <xf numFmtId="165" fontId="40" fillId="0" borderId="0" xfId="7" applyNumberFormat="1" applyFont="1" applyFill="1"/>
    <xf numFmtId="14" fontId="42" fillId="0" borderId="26" xfId="0" applyNumberFormat="1" applyFont="1" applyFill="1" applyBorder="1" applyAlignment="1">
      <alignment horizontal="left"/>
    </xf>
    <xf numFmtId="0" fontId="42" fillId="0" borderId="26" xfId="0" applyNumberFormat="1" applyFont="1" applyFill="1" applyBorder="1"/>
    <xf numFmtId="14" fontId="42" fillId="9" borderId="26" xfId="0" applyNumberFormat="1" applyFont="1" applyFill="1" applyBorder="1" applyAlignment="1">
      <alignment horizontal="left"/>
    </xf>
    <xf numFmtId="0" fontId="42" fillId="9" borderId="26" xfId="0" applyNumberFormat="1" applyFont="1" applyFill="1" applyBorder="1"/>
    <xf numFmtId="14" fontId="42" fillId="0" borderId="0" xfId="0" applyNumberFormat="1" applyFont="1" applyFill="1" applyBorder="1" applyAlignment="1">
      <alignment horizontal="left"/>
    </xf>
    <xf numFmtId="0" fontId="42" fillId="0" borderId="0" xfId="0" applyNumberFormat="1" applyFont="1" applyFill="1" applyBorder="1"/>
    <xf numFmtId="0" fontId="0" fillId="0" borderId="0" xfId="0" applyFill="1" applyBorder="1"/>
    <xf numFmtId="165" fontId="23" fillId="10" borderId="8" xfId="7" applyNumberFormat="1" applyFont="1" applyFill="1" applyBorder="1" applyAlignment="1">
      <alignment horizontal="center"/>
    </xf>
    <xf numFmtId="14" fontId="42" fillId="9" borderId="0" xfId="0" applyNumberFormat="1" applyFont="1" applyFill="1" applyBorder="1" applyAlignment="1">
      <alignment horizontal="left"/>
    </xf>
    <xf numFmtId="0" fontId="42" fillId="9" borderId="0" xfId="0" applyNumberFormat="1" applyFont="1" applyFill="1" applyBorder="1"/>
    <xf numFmtId="0" fontId="23" fillId="0" borderId="0" xfId="0" applyFont="1" applyFill="1"/>
    <xf numFmtId="0" fontId="23" fillId="0" borderId="0" xfId="0" applyFont="1" applyFill="1" applyAlignment="1">
      <alignment horizontal="left"/>
    </xf>
    <xf numFmtId="43" fontId="40" fillId="8" borderId="0" xfId="7" applyNumberFormat="1" applyFont="1" applyFill="1"/>
    <xf numFmtId="0" fontId="4" fillId="0" borderId="0" xfId="272"/>
    <xf numFmtId="14" fontId="4" fillId="0" borderId="0" xfId="272" applyNumberFormat="1" applyAlignment="1">
      <alignment horizontal="left"/>
    </xf>
    <xf numFmtId="0" fontId="4" fillId="0" borderId="0" xfId="272" applyNumberFormat="1"/>
    <xf numFmtId="14" fontId="4" fillId="0" borderId="0" xfId="273" applyNumberFormat="1" applyFont="1" applyAlignment="1">
      <alignment horizontal="right"/>
    </xf>
    <xf numFmtId="165" fontId="4" fillId="0" borderId="0" xfId="274" applyNumberFormat="1" applyFont="1"/>
    <xf numFmtId="14" fontId="40" fillId="0" borderId="0" xfId="272" applyNumberFormat="1" applyFont="1" applyAlignment="1">
      <alignment horizontal="right"/>
    </xf>
    <xf numFmtId="165" fontId="40" fillId="0" borderId="0" xfId="274" applyNumberFormat="1" applyFont="1"/>
    <xf numFmtId="165" fontId="41" fillId="0" borderId="0" xfId="274" applyNumberFormat="1" applyFont="1"/>
    <xf numFmtId="0" fontId="4" fillId="0" borderId="0" xfId="272" applyNumberFormat="1" applyFill="1"/>
    <xf numFmtId="43" fontId="40" fillId="0" borderId="0" xfId="274" applyNumberFormat="1" applyFont="1"/>
    <xf numFmtId="0" fontId="23" fillId="0" borderId="0" xfId="0" applyFont="1" applyAlignment="1">
      <alignment horizontal="right"/>
    </xf>
    <xf numFmtId="43" fontId="40" fillId="0" borderId="0" xfId="7" applyNumberFormat="1" applyFont="1" applyFill="1"/>
    <xf numFmtId="14" fontId="3" fillId="0" borderId="26" xfId="0" applyNumberFormat="1" applyFont="1" applyFill="1" applyBorder="1" applyAlignment="1">
      <alignment horizontal="left"/>
    </xf>
    <xf numFmtId="0" fontId="3" fillId="0" borderId="26" xfId="0" applyNumberFormat="1" applyFont="1" applyFill="1" applyBorder="1"/>
    <xf numFmtId="14" fontId="42" fillId="11" borderId="0" xfId="0" applyNumberFormat="1" applyFont="1" applyFill="1" applyBorder="1" applyAlignment="1">
      <alignment horizontal="left"/>
    </xf>
    <xf numFmtId="0" fontId="42" fillId="11" borderId="0" xfId="0" applyNumberFormat="1" applyFont="1" applyFill="1" applyBorder="1"/>
    <xf numFmtId="43" fontId="23" fillId="0" borderId="7" xfId="0" applyNumberFormat="1" applyFont="1" applyFill="1" applyBorder="1" applyAlignment="1">
      <alignment horizontal="center"/>
    </xf>
    <xf numFmtId="0" fontId="0" fillId="10" borderId="0" xfId="0" applyFill="1"/>
    <xf numFmtId="166" fontId="24" fillId="10" borderId="0" xfId="0" applyNumberFormat="1" applyFont="1" applyFill="1" applyBorder="1" applyAlignment="1">
      <alignment horizontal="center"/>
    </xf>
    <xf numFmtId="172" fontId="39" fillId="10" borderId="19" xfId="0" applyNumberFormat="1" applyFont="1" applyFill="1" applyBorder="1" applyAlignment="1">
      <alignment horizontal="center"/>
    </xf>
    <xf numFmtId="49" fontId="39" fillId="10" borderId="9" xfId="0" applyNumberFormat="1" applyFont="1" applyFill="1" applyBorder="1" applyAlignment="1">
      <alignment horizontal="center" vertical="center" wrapText="1"/>
    </xf>
    <xf numFmtId="167" fontId="23" fillId="10" borderId="6" xfId="0" applyNumberFormat="1" applyFont="1" applyFill="1" applyBorder="1" applyAlignment="1">
      <alignment horizontal="center"/>
    </xf>
    <xf numFmtId="43" fontId="24" fillId="10" borderId="0" xfId="7" applyNumberFormat="1" applyFont="1" applyFill="1" applyBorder="1" applyAlignment="1">
      <alignment horizontal="center"/>
    </xf>
    <xf numFmtId="0" fontId="25" fillId="10" borderId="0" xfId="0" applyFont="1" applyFill="1" applyAlignment="1">
      <alignment horizontal="center"/>
    </xf>
    <xf numFmtId="0" fontId="23" fillId="10" borderId="0" xfId="0" applyFont="1" applyFill="1"/>
    <xf numFmtId="167" fontId="23" fillId="10" borderId="19" xfId="7" applyNumberFormat="1" applyFont="1" applyFill="1" applyBorder="1" applyAlignment="1">
      <alignment horizontal="center"/>
    </xf>
    <xf numFmtId="167" fontId="23" fillId="10" borderId="8" xfId="7" applyNumberFormat="1" applyFont="1" applyFill="1" applyBorder="1" applyAlignment="1">
      <alignment horizontal="center"/>
    </xf>
    <xf numFmtId="167" fontId="23" fillId="10" borderId="4" xfId="7" applyNumberFormat="1" applyFont="1" applyFill="1" applyBorder="1" applyAlignment="1">
      <alignment horizontal="center"/>
    </xf>
    <xf numFmtId="167" fontId="23" fillId="10" borderId="8" xfId="1" applyNumberFormat="1" applyFont="1" applyFill="1" applyBorder="1" applyAlignment="1">
      <alignment horizontal="center"/>
    </xf>
    <xf numFmtId="167" fontId="23" fillId="10" borderId="4" xfId="1" applyNumberFormat="1" applyFont="1" applyFill="1" applyBorder="1" applyAlignment="1">
      <alignment horizontal="center"/>
    </xf>
    <xf numFmtId="43" fontId="23" fillId="10" borderId="8" xfId="7" applyNumberFormat="1" applyFont="1" applyFill="1" applyBorder="1" applyAlignment="1">
      <alignment horizontal="center"/>
    </xf>
    <xf numFmtId="43" fontId="23" fillId="10" borderId="8" xfId="7" applyFont="1" applyFill="1" applyBorder="1" applyAlignment="1">
      <alignment horizontal="center"/>
    </xf>
    <xf numFmtId="167" fontId="23" fillId="10" borderId="12" xfId="7" applyNumberFormat="1" applyFont="1" applyFill="1" applyBorder="1" applyAlignment="1">
      <alignment horizontal="center"/>
    </xf>
    <xf numFmtId="167" fontId="23" fillId="10" borderId="15" xfId="7" applyNumberFormat="1" applyFont="1" applyFill="1" applyBorder="1" applyAlignment="1">
      <alignment horizontal="center"/>
    </xf>
    <xf numFmtId="167" fontId="23" fillId="10" borderId="18" xfId="0" applyNumberFormat="1" applyFont="1" applyFill="1" applyBorder="1" applyAlignment="1">
      <alignment horizontal="center"/>
    </xf>
    <xf numFmtId="167" fontId="23" fillId="10" borderId="0" xfId="0" applyNumberFormat="1" applyFont="1" applyFill="1" applyBorder="1" applyAlignment="1">
      <alignment horizontal="center"/>
    </xf>
    <xf numFmtId="167" fontId="23" fillId="10" borderId="14" xfId="0" applyNumberFormat="1" applyFont="1" applyFill="1" applyBorder="1" applyAlignment="1">
      <alignment horizontal="center"/>
    </xf>
    <xf numFmtId="43" fontId="23" fillId="10" borderId="12" xfId="7" applyFont="1" applyFill="1" applyBorder="1" applyAlignment="1">
      <alignment horizontal="center"/>
    </xf>
    <xf numFmtId="43" fontId="23" fillId="10" borderId="12" xfId="7" applyNumberFormat="1" applyFont="1" applyFill="1" applyBorder="1" applyAlignment="1">
      <alignment horizontal="center"/>
    </xf>
    <xf numFmtId="43" fontId="23" fillId="10" borderId="8" xfId="0" applyNumberFormat="1" applyFont="1" applyFill="1" applyBorder="1" applyAlignment="1">
      <alignment horizontal="center"/>
    </xf>
    <xf numFmtId="43" fontId="23" fillId="10" borderId="12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6" borderId="10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</cellXfs>
  <cellStyles count="554">
    <cellStyle name="Comma" xfId="1" builtinId="3"/>
    <cellStyle name="Comma 2" xfId="6"/>
    <cellStyle name="Comma 2 10" xfId="543"/>
    <cellStyle name="Comma 2 2" xfId="11"/>
    <cellStyle name="Comma 2 2 2" xfId="18"/>
    <cellStyle name="Comma 2 2 2 2" xfId="42"/>
    <cellStyle name="Comma 2 2 2 2 2" xfId="102"/>
    <cellStyle name="Comma 2 2 2 2 2 2" xfId="234"/>
    <cellStyle name="Comma 2 2 2 2 2 2 2" xfId="501"/>
    <cellStyle name="Comma 2 2 2 2 2 3" xfId="369"/>
    <cellStyle name="Comma 2 2 2 2 3" xfId="174"/>
    <cellStyle name="Comma 2 2 2 2 3 2" xfId="441"/>
    <cellStyle name="Comma 2 2 2 2 4" xfId="309"/>
    <cellStyle name="Comma 2 2 2 3" xfId="54"/>
    <cellStyle name="Comma 2 2 2 3 2" xfId="114"/>
    <cellStyle name="Comma 2 2 2 3 2 2" xfId="246"/>
    <cellStyle name="Comma 2 2 2 3 2 2 2" xfId="513"/>
    <cellStyle name="Comma 2 2 2 3 2 3" xfId="381"/>
    <cellStyle name="Comma 2 2 2 3 3" xfId="186"/>
    <cellStyle name="Comma 2 2 2 3 3 2" xfId="453"/>
    <cellStyle name="Comma 2 2 2 3 4" xfId="321"/>
    <cellStyle name="Comma 2 2 2 4" xfId="78"/>
    <cellStyle name="Comma 2 2 2 4 2" xfId="210"/>
    <cellStyle name="Comma 2 2 2 4 2 2" xfId="477"/>
    <cellStyle name="Comma 2 2 2 4 3" xfId="345"/>
    <cellStyle name="Comma 2 2 2 5" xfId="138"/>
    <cellStyle name="Comma 2 2 2 5 2" xfId="270"/>
    <cellStyle name="Comma 2 2 2 5 2 2" xfId="537"/>
    <cellStyle name="Comma 2 2 2 5 3" xfId="405"/>
    <cellStyle name="Comma 2 2 2 6" xfId="150"/>
    <cellStyle name="Comma 2 2 2 6 2" xfId="417"/>
    <cellStyle name="Comma 2 2 2 7" xfId="285"/>
    <cellStyle name="Comma 2 2 2 8" xfId="552"/>
    <cellStyle name="Comma 2 2 3" xfId="36"/>
    <cellStyle name="Comma 2 2 3 2" xfId="96"/>
    <cellStyle name="Comma 2 2 3 2 2" xfId="228"/>
    <cellStyle name="Comma 2 2 3 2 2 2" xfId="495"/>
    <cellStyle name="Comma 2 2 3 2 3" xfId="363"/>
    <cellStyle name="Comma 2 2 3 3" xfId="168"/>
    <cellStyle name="Comma 2 2 3 3 2" xfId="435"/>
    <cellStyle name="Comma 2 2 3 4" xfId="303"/>
    <cellStyle name="Comma 2 2 4" xfId="48"/>
    <cellStyle name="Comma 2 2 4 2" xfId="108"/>
    <cellStyle name="Comma 2 2 4 2 2" xfId="240"/>
    <cellStyle name="Comma 2 2 4 2 2 2" xfId="507"/>
    <cellStyle name="Comma 2 2 4 2 3" xfId="375"/>
    <cellStyle name="Comma 2 2 4 3" xfId="180"/>
    <cellStyle name="Comma 2 2 4 3 2" xfId="447"/>
    <cellStyle name="Comma 2 2 4 4" xfId="315"/>
    <cellStyle name="Comma 2 2 5" xfId="72"/>
    <cellStyle name="Comma 2 2 5 2" xfId="204"/>
    <cellStyle name="Comma 2 2 5 2 2" xfId="471"/>
    <cellStyle name="Comma 2 2 5 3" xfId="339"/>
    <cellStyle name="Comma 2 2 6" xfId="132"/>
    <cellStyle name="Comma 2 2 6 2" xfId="264"/>
    <cellStyle name="Comma 2 2 6 2 2" xfId="531"/>
    <cellStyle name="Comma 2 2 6 3" xfId="399"/>
    <cellStyle name="Comma 2 2 7" xfId="144"/>
    <cellStyle name="Comma 2 2 7 2" xfId="411"/>
    <cellStyle name="Comma 2 2 8" xfId="279"/>
    <cellStyle name="Comma 2 2 9" xfId="546"/>
    <cellStyle name="Comma 2 3" xfId="15"/>
    <cellStyle name="Comma 2 3 2" xfId="39"/>
    <cellStyle name="Comma 2 3 2 2" xfId="99"/>
    <cellStyle name="Comma 2 3 2 2 2" xfId="231"/>
    <cellStyle name="Comma 2 3 2 2 2 2" xfId="498"/>
    <cellStyle name="Comma 2 3 2 2 3" xfId="366"/>
    <cellStyle name="Comma 2 3 2 3" xfId="171"/>
    <cellStyle name="Comma 2 3 2 3 2" xfId="438"/>
    <cellStyle name="Comma 2 3 2 4" xfId="306"/>
    <cellStyle name="Comma 2 3 3" xfId="51"/>
    <cellStyle name="Comma 2 3 3 2" xfId="111"/>
    <cellStyle name="Comma 2 3 3 2 2" xfId="243"/>
    <cellStyle name="Comma 2 3 3 2 2 2" xfId="510"/>
    <cellStyle name="Comma 2 3 3 2 3" xfId="378"/>
    <cellStyle name="Comma 2 3 3 3" xfId="183"/>
    <cellStyle name="Comma 2 3 3 3 2" xfId="450"/>
    <cellStyle name="Comma 2 3 3 4" xfId="318"/>
    <cellStyle name="Comma 2 3 4" xfId="75"/>
    <cellStyle name="Comma 2 3 4 2" xfId="207"/>
    <cellStyle name="Comma 2 3 4 2 2" xfId="474"/>
    <cellStyle name="Comma 2 3 4 3" xfId="342"/>
    <cellStyle name="Comma 2 3 5" xfId="135"/>
    <cellStyle name="Comma 2 3 5 2" xfId="267"/>
    <cellStyle name="Comma 2 3 5 2 2" xfId="534"/>
    <cellStyle name="Comma 2 3 5 3" xfId="402"/>
    <cellStyle name="Comma 2 3 6" xfId="147"/>
    <cellStyle name="Comma 2 3 6 2" xfId="414"/>
    <cellStyle name="Comma 2 3 7" xfId="282"/>
    <cellStyle name="Comma 2 3 8" xfId="549"/>
    <cellStyle name="Comma 2 4" xfId="33"/>
    <cellStyle name="Comma 2 4 2" xfId="93"/>
    <cellStyle name="Comma 2 4 2 2" xfId="225"/>
    <cellStyle name="Comma 2 4 2 2 2" xfId="492"/>
    <cellStyle name="Comma 2 4 2 3" xfId="360"/>
    <cellStyle name="Comma 2 4 3" xfId="165"/>
    <cellStyle name="Comma 2 4 3 2" xfId="432"/>
    <cellStyle name="Comma 2 4 4" xfId="300"/>
    <cellStyle name="Comma 2 5" xfId="45"/>
    <cellStyle name="Comma 2 5 2" xfId="105"/>
    <cellStyle name="Comma 2 5 2 2" xfId="237"/>
    <cellStyle name="Comma 2 5 2 2 2" xfId="504"/>
    <cellStyle name="Comma 2 5 2 3" xfId="372"/>
    <cellStyle name="Comma 2 5 3" xfId="177"/>
    <cellStyle name="Comma 2 5 3 2" xfId="444"/>
    <cellStyle name="Comma 2 5 4" xfId="312"/>
    <cellStyle name="Comma 2 6" xfId="69"/>
    <cellStyle name="Comma 2 6 2" xfId="201"/>
    <cellStyle name="Comma 2 6 2 2" xfId="468"/>
    <cellStyle name="Comma 2 6 3" xfId="336"/>
    <cellStyle name="Comma 2 7" xfId="129"/>
    <cellStyle name="Comma 2 7 2" xfId="261"/>
    <cellStyle name="Comma 2 7 2 2" xfId="528"/>
    <cellStyle name="Comma 2 7 3" xfId="396"/>
    <cellStyle name="Comma 2 8" xfId="141"/>
    <cellStyle name="Comma 2 8 2" xfId="408"/>
    <cellStyle name="Comma 2 9" xfId="276"/>
    <cellStyle name="Comma 3" xfId="7"/>
    <cellStyle name="Comma 4" xfId="25"/>
    <cellStyle name="Comma 4 2" xfId="61"/>
    <cellStyle name="Comma 4 2 2" xfId="121"/>
    <cellStyle name="Comma 4 2 2 2" xfId="253"/>
    <cellStyle name="Comma 4 2 2 2 2" xfId="520"/>
    <cellStyle name="Comma 4 2 2 3" xfId="388"/>
    <cellStyle name="Comma 4 2 3" xfId="193"/>
    <cellStyle name="Comma 4 2 3 2" xfId="460"/>
    <cellStyle name="Comma 4 2 4" xfId="328"/>
    <cellStyle name="Comma 4 3" xfId="85"/>
    <cellStyle name="Comma 4 3 2" xfId="217"/>
    <cellStyle name="Comma 4 3 2 2" xfId="484"/>
    <cellStyle name="Comma 4 3 3" xfId="352"/>
    <cellStyle name="Comma 4 4" xfId="157"/>
    <cellStyle name="Comma 4 4 2" xfId="424"/>
    <cellStyle name="Comma 4 5" xfId="292"/>
    <cellStyle name="Comma 5" xfId="274"/>
    <cellStyle name="Comma 5 2" xfId="541"/>
    <cellStyle name="Normal" xfId="0" builtinId="0"/>
    <cellStyle name="Normal 10" xfId="23"/>
    <cellStyle name="Normal 10 2" xfId="59"/>
    <cellStyle name="Normal 10 2 2" xfId="119"/>
    <cellStyle name="Normal 10 2 2 2" xfId="251"/>
    <cellStyle name="Normal 10 2 2 2 2" xfId="518"/>
    <cellStyle name="Normal 10 2 2 3" xfId="386"/>
    <cellStyle name="Normal 10 2 3" xfId="191"/>
    <cellStyle name="Normal 10 2 3 2" xfId="458"/>
    <cellStyle name="Normal 10 2 4" xfId="326"/>
    <cellStyle name="Normal 10 3" xfId="83"/>
    <cellStyle name="Normal 10 3 2" xfId="215"/>
    <cellStyle name="Normal 10 3 2 2" xfId="482"/>
    <cellStyle name="Normal 10 3 3" xfId="350"/>
    <cellStyle name="Normal 10 4" xfId="155"/>
    <cellStyle name="Normal 10 4 2" xfId="422"/>
    <cellStyle name="Normal 10 5" xfId="290"/>
    <cellStyle name="Normal 11" xfId="24"/>
    <cellStyle name="Normal 11 2" xfId="60"/>
    <cellStyle name="Normal 11 2 2" xfId="120"/>
    <cellStyle name="Normal 11 2 2 2" xfId="252"/>
    <cellStyle name="Normal 11 2 2 2 2" xfId="519"/>
    <cellStyle name="Normal 11 2 2 3" xfId="387"/>
    <cellStyle name="Normal 11 2 3" xfId="192"/>
    <cellStyle name="Normal 11 2 3 2" xfId="459"/>
    <cellStyle name="Normal 11 2 4" xfId="327"/>
    <cellStyle name="Normal 11 3" xfId="84"/>
    <cellStyle name="Normal 11 3 2" xfId="216"/>
    <cellStyle name="Normal 11 3 2 2" xfId="483"/>
    <cellStyle name="Normal 11 3 3" xfId="351"/>
    <cellStyle name="Normal 11 4" xfId="156"/>
    <cellStyle name="Normal 11 4 2" xfId="423"/>
    <cellStyle name="Normal 11 5" xfId="291"/>
    <cellStyle name="Normal 12" xfId="26"/>
    <cellStyle name="Normal 12 2" xfId="28"/>
    <cellStyle name="Normal 12 2 2" xfId="30"/>
    <cellStyle name="Normal 12 2 2 2" xfId="66"/>
    <cellStyle name="Normal 12 2 2 2 2" xfId="126"/>
    <cellStyle name="Normal 12 2 2 2 2 2" xfId="258"/>
    <cellStyle name="Normal 12 2 2 2 2 2 2" xfId="525"/>
    <cellStyle name="Normal 12 2 2 2 2 3" xfId="393"/>
    <cellStyle name="Normal 12 2 2 2 3" xfId="198"/>
    <cellStyle name="Normal 12 2 2 2 3 2" xfId="465"/>
    <cellStyle name="Normal 12 2 2 2 4" xfId="333"/>
    <cellStyle name="Normal 12 2 2 3" xfId="90"/>
    <cellStyle name="Normal 12 2 2 3 2" xfId="222"/>
    <cellStyle name="Normal 12 2 2 3 2 2" xfId="489"/>
    <cellStyle name="Normal 12 2 2 3 3" xfId="357"/>
    <cellStyle name="Normal 12 2 2 4" xfId="162"/>
    <cellStyle name="Normal 12 2 2 4 2" xfId="429"/>
    <cellStyle name="Normal 12 2 2 5" xfId="297"/>
    <cellStyle name="Normal 12 2 3" xfId="64"/>
    <cellStyle name="Normal 12 2 3 2" xfId="124"/>
    <cellStyle name="Normal 12 2 3 2 2" xfId="256"/>
    <cellStyle name="Normal 12 2 3 2 2 2" xfId="523"/>
    <cellStyle name="Normal 12 2 3 2 3" xfId="391"/>
    <cellStyle name="Normal 12 2 3 3" xfId="196"/>
    <cellStyle name="Normal 12 2 3 3 2" xfId="463"/>
    <cellStyle name="Normal 12 2 3 4" xfId="331"/>
    <cellStyle name="Normal 12 2 4" xfId="88"/>
    <cellStyle name="Normal 12 2 4 2" xfId="220"/>
    <cellStyle name="Normal 12 2 4 2 2" xfId="487"/>
    <cellStyle name="Normal 12 2 4 3" xfId="355"/>
    <cellStyle name="Normal 12 2 5" xfId="160"/>
    <cellStyle name="Normal 12 2 5 2" xfId="427"/>
    <cellStyle name="Normal 12 2 6" xfId="295"/>
    <cellStyle name="Normal 12 3" xfId="62"/>
    <cellStyle name="Normal 12 3 2" xfId="122"/>
    <cellStyle name="Normal 12 3 2 2" xfId="254"/>
    <cellStyle name="Normal 12 3 2 2 2" xfId="521"/>
    <cellStyle name="Normal 12 3 2 3" xfId="389"/>
    <cellStyle name="Normal 12 3 3" xfId="194"/>
    <cellStyle name="Normal 12 3 3 2" xfId="461"/>
    <cellStyle name="Normal 12 3 4" xfId="329"/>
    <cellStyle name="Normal 12 4" xfId="86"/>
    <cellStyle name="Normal 12 4 2" xfId="218"/>
    <cellStyle name="Normal 12 4 2 2" xfId="485"/>
    <cellStyle name="Normal 12 4 3" xfId="353"/>
    <cellStyle name="Normal 12 5" xfId="158"/>
    <cellStyle name="Normal 12 5 2" xfId="425"/>
    <cellStyle name="Normal 12 6" xfId="293"/>
    <cellStyle name="Normal 13" xfId="27"/>
    <cellStyle name="Normal 13 2" xfId="63"/>
    <cellStyle name="Normal 13 2 2" xfId="123"/>
    <cellStyle name="Normal 13 2 2 2" xfId="255"/>
    <cellStyle name="Normal 13 2 2 2 2" xfId="522"/>
    <cellStyle name="Normal 13 2 2 3" xfId="390"/>
    <cellStyle name="Normal 13 2 3" xfId="195"/>
    <cellStyle name="Normal 13 2 3 2" xfId="462"/>
    <cellStyle name="Normal 13 2 4" xfId="330"/>
    <cellStyle name="Normal 13 3" xfId="87"/>
    <cellStyle name="Normal 13 3 2" xfId="219"/>
    <cellStyle name="Normal 13 3 2 2" xfId="486"/>
    <cellStyle name="Normal 13 3 3" xfId="354"/>
    <cellStyle name="Normal 13 4" xfId="159"/>
    <cellStyle name="Normal 13 4 2" xfId="426"/>
    <cellStyle name="Normal 13 5" xfId="294"/>
    <cellStyle name="Normal 14" xfId="29"/>
    <cellStyle name="Normal 14 2" xfId="65"/>
    <cellStyle name="Normal 14 2 2" xfId="125"/>
    <cellStyle name="Normal 14 2 2 2" xfId="257"/>
    <cellStyle name="Normal 14 2 2 2 2" xfId="524"/>
    <cellStyle name="Normal 14 2 2 3" xfId="392"/>
    <cellStyle name="Normal 14 2 3" xfId="197"/>
    <cellStyle name="Normal 14 2 3 2" xfId="464"/>
    <cellStyle name="Normal 14 2 4" xfId="332"/>
    <cellStyle name="Normal 14 3" xfId="89"/>
    <cellStyle name="Normal 14 3 2" xfId="221"/>
    <cellStyle name="Normal 14 3 2 2" xfId="488"/>
    <cellStyle name="Normal 14 3 3" xfId="356"/>
    <cellStyle name="Normal 14 4" xfId="161"/>
    <cellStyle name="Normal 14 4 2" xfId="428"/>
    <cellStyle name="Normal 14 5" xfId="296"/>
    <cellStyle name="Normal 15" xfId="31"/>
    <cellStyle name="Normal 15 2" xfId="67"/>
    <cellStyle name="Normal 15 2 2" xfId="127"/>
    <cellStyle name="Normal 15 2 2 2" xfId="259"/>
    <cellStyle name="Normal 15 2 2 2 2" xfId="526"/>
    <cellStyle name="Normal 15 2 2 3" xfId="394"/>
    <cellStyle name="Normal 15 2 3" xfId="199"/>
    <cellStyle name="Normal 15 2 3 2" xfId="466"/>
    <cellStyle name="Normal 15 2 4" xfId="334"/>
    <cellStyle name="Normal 15 3" xfId="91"/>
    <cellStyle name="Normal 15 3 2" xfId="223"/>
    <cellStyle name="Normal 15 3 2 2" xfId="490"/>
    <cellStyle name="Normal 15 3 3" xfId="358"/>
    <cellStyle name="Normal 15 4" xfId="163"/>
    <cellStyle name="Normal 15 4 2" xfId="430"/>
    <cellStyle name="Normal 15 5" xfId="298"/>
    <cellStyle name="Normal 16" xfId="272"/>
    <cellStyle name="Normal 16 2" xfId="539"/>
    <cellStyle name="Normal 2" xfId="3"/>
    <cellStyle name="Normal 3" xfId="5"/>
    <cellStyle name="Normal 3 10" xfId="542"/>
    <cellStyle name="Normal 3 2" xfId="10"/>
    <cellStyle name="Normal 3 2 2" xfId="17"/>
    <cellStyle name="Normal 3 2 2 2" xfId="41"/>
    <cellStyle name="Normal 3 2 2 2 2" xfId="101"/>
    <cellStyle name="Normal 3 2 2 2 2 2" xfId="233"/>
    <cellStyle name="Normal 3 2 2 2 2 2 2" xfId="500"/>
    <cellStyle name="Normal 3 2 2 2 2 3" xfId="368"/>
    <cellStyle name="Normal 3 2 2 2 3" xfId="173"/>
    <cellStyle name="Normal 3 2 2 2 3 2" xfId="440"/>
    <cellStyle name="Normal 3 2 2 2 4" xfId="308"/>
    <cellStyle name="Normal 3 2 2 3" xfId="53"/>
    <cellStyle name="Normal 3 2 2 3 2" xfId="113"/>
    <cellStyle name="Normal 3 2 2 3 2 2" xfId="245"/>
    <cellStyle name="Normal 3 2 2 3 2 2 2" xfId="512"/>
    <cellStyle name="Normal 3 2 2 3 2 3" xfId="380"/>
    <cellStyle name="Normal 3 2 2 3 3" xfId="185"/>
    <cellStyle name="Normal 3 2 2 3 3 2" xfId="452"/>
    <cellStyle name="Normal 3 2 2 3 4" xfId="320"/>
    <cellStyle name="Normal 3 2 2 4" xfId="77"/>
    <cellStyle name="Normal 3 2 2 4 2" xfId="209"/>
    <cellStyle name="Normal 3 2 2 4 2 2" xfId="476"/>
    <cellStyle name="Normal 3 2 2 4 3" xfId="344"/>
    <cellStyle name="Normal 3 2 2 5" xfId="137"/>
    <cellStyle name="Normal 3 2 2 5 2" xfId="269"/>
    <cellStyle name="Normal 3 2 2 5 2 2" xfId="536"/>
    <cellStyle name="Normal 3 2 2 5 3" xfId="404"/>
    <cellStyle name="Normal 3 2 2 6" xfId="149"/>
    <cellStyle name="Normal 3 2 2 6 2" xfId="416"/>
    <cellStyle name="Normal 3 2 2 7" xfId="284"/>
    <cellStyle name="Normal 3 2 2 8" xfId="551"/>
    <cellStyle name="Normal 3 2 3" xfId="35"/>
    <cellStyle name="Normal 3 2 3 2" xfId="95"/>
    <cellStyle name="Normal 3 2 3 2 2" xfId="227"/>
    <cellStyle name="Normal 3 2 3 2 2 2" xfId="494"/>
    <cellStyle name="Normal 3 2 3 2 3" xfId="362"/>
    <cellStyle name="Normal 3 2 3 3" xfId="167"/>
    <cellStyle name="Normal 3 2 3 3 2" xfId="434"/>
    <cellStyle name="Normal 3 2 3 4" xfId="302"/>
    <cellStyle name="Normal 3 2 4" xfId="47"/>
    <cellStyle name="Normal 3 2 4 2" xfId="107"/>
    <cellStyle name="Normal 3 2 4 2 2" xfId="239"/>
    <cellStyle name="Normal 3 2 4 2 2 2" xfId="506"/>
    <cellStyle name="Normal 3 2 4 2 3" xfId="374"/>
    <cellStyle name="Normal 3 2 4 3" xfId="179"/>
    <cellStyle name="Normal 3 2 4 3 2" xfId="446"/>
    <cellStyle name="Normal 3 2 4 4" xfId="314"/>
    <cellStyle name="Normal 3 2 5" xfId="71"/>
    <cellStyle name="Normal 3 2 5 2" xfId="203"/>
    <cellStyle name="Normal 3 2 5 2 2" xfId="470"/>
    <cellStyle name="Normal 3 2 5 3" xfId="338"/>
    <cellStyle name="Normal 3 2 6" xfId="131"/>
    <cellStyle name="Normal 3 2 6 2" xfId="263"/>
    <cellStyle name="Normal 3 2 6 2 2" xfId="530"/>
    <cellStyle name="Normal 3 2 6 3" xfId="398"/>
    <cellStyle name="Normal 3 2 7" xfId="143"/>
    <cellStyle name="Normal 3 2 7 2" xfId="410"/>
    <cellStyle name="Normal 3 2 8" xfId="278"/>
    <cellStyle name="Normal 3 2 9" xfId="545"/>
    <cellStyle name="Normal 3 3" xfId="14"/>
    <cellStyle name="Normal 3 3 2" xfId="38"/>
    <cellStyle name="Normal 3 3 2 2" xfId="98"/>
    <cellStyle name="Normal 3 3 2 2 2" xfId="230"/>
    <cellStyle name="Normal 3 3 2 2 2 2" xfId="497"/>
    <cellStyle name="Normal 3 3 2 2 3" xfId="365"/>
    <cellStyle name="Normal 3 3 2 3" xfId="170"/>
    <cellStyle name="Normal 3 3 2 3 2" xfId="437"/>
    <cellStyle name="Normal 3 3 2 4" xfId="305"/>
    <cellStyle name="Normal 3 3 3" xfId="50"/>
    <cellStyle name="Normal 3 3 3 2" xfId="110"/>
    <cellStyle name="Normal 3 3 3 2 2" xfId="242"/>
    <cellStyle name="Normal 3 3 3 2 2 2" xfId="509"/>
    <cellStyle name="Normal 3 3 3 2 3" xfId="377"/>
    <cellStyle name="Normal 3 3 3 3" xfId="182"/>
    <cellStyle name="Normal 3 3 3 3 2" xfId="449"/>
    <cellStyle name="Normal 3 3 3 4" xfId="317"/>
    <cellStyle name="Normal 3 3 4" xfId="74"/>
    <cellStyle name="Normal 3 3 4 2" xfId="206"/>
    <cellStyle name="Normal 3 3 4 2 2" xfId="473"/>
    <cellStyle name="Normal 3 3 4 3" xfId="341"/>
    <cellStyle name="Normal 3 3 5" xfId="134"/>
    <cellStyle name="Normal 3 3 5 2" xfId="266"/>
    <cellStyle name="Normal 3 3 5 2 2" xfId="533"/>
    <cellStyle name="Normal 3 3 5 3" xfId="401"/>
    <cellStyle name="Normal 3 3 6" xfId="146"/>
    <cellStyle name="Normal 3 3 6 2" xfId="413"/>
    <cellStyle name="Normal 3 3 7" xfId="281"/>
    <cellStyle name="Normal 3 3 8" xfId="548"/>
    <cellStyle name="Normal 3 4" xfId="32"/>
    <cellStyle name="Normal 3 4 2" xfId="92"/>
    <cellStyle name="Normal 3 4 2 2" xfId="224"/>
    <cellStyle name="Normal 3 4 2 2 2" xfId="491"/>
    <cellStyle name="Normal 3 4 2 3" xfId="359"/>
    <cellStyle name="Normal 3 4 3" xfId="164"/>
    <cellStyle name="Normal 3 4 3 2" xfId="431"/>
    <cellStyle name="Normal 3 4 4" xfId="299"/>
    <cellStyle name="Normal 3 5" xfId="44"/>
    <cellStyle name="Normal 3 5 2" xfId="104"/>
    <cellStyle name="Normal 3 5 2 2" xfId="236"/>
    <cellStyle name="Normal 3 5 2 2 2" xfId="503"/>
    <cellStyle name="Normal 3 5 2 3" xfId="371"/>
    <cellStyle name="Normal 3 5 3" xfId="176"/>
    <cellStyle name="Normal 3 5 3 2" xfId="443"/>
    <cellStyle name="Normal 3 5 4" xfId="311"/>
    <cellStyle name="Normal 3 6" xfId="68"/>
    <cellStyle name="Normal 3 6 2" xfId="200"/>
    <cellStyle name="Normal 3 6 2 2" xfId="467"/>
    <cellStyle name="Normal 3 6 3" xfId="335"/>
    <cellStyle name="Normal 3 7" xfId="128"/>
    <cellStyle name="Normal 3 7 2" xfId="260"/>
    <cellStyle name="Normal 3 7 2 2" xfId="527"/>
    <cellStyle name="Normal 3 7 3" xfId="395"/>
    <cellStyle name="Normal 3 8" xfId="140"/>
    <cellStyle name="Normal 3 8 2" xfId="407"/>
    <cellStyle name="Normal 3 9" xfId="275"/>
    <cellStyle name="Normal 4" xfId="4"/>
    <cellStyle name="Normal 5" xfId="9"/>
    <cellStyle name="Normal 5 10" xfId="544"/>
    <cellStyle name="Normal 5 2" xfId="12"/>
    <cellStyle name="Normal 5 2 2" xfId="19"/>
    <cellStyle name="Normal 5 2 2 2" xfId="43"/>
    <cellStyle name="Normal 5 2 2 2 2" xfId="103"/>
    <cellStyle name="Normal 5 2 2 2 2 2" xfId="235"/>
    <cellStyle name="Normal 5 2 2 2 2 2 2" xfId="502"/>
    <cellStyle name="Normal 5 2 2 2 2 3" xfId="370"/>
    <cellStyle name="Normal 5 2 2 2 3" xfId="175"/>
    <cellStyle name="Normal 5 2 2 2 3 2" xfId="442"/>
    <cellStyle name="Normal 5 2 2 2 4" xfId="310"/>
    <cellStyle name="Normal 5 2 2 3" xfId="55"/>
    <cellStyle name="Normal 5 2 2 3 2" xfId="115"/>
    <cellStyle name="Normal 5 2 2 3 2 2" xfId="247"/>
    <cellStyle name="Normal 5 2 2 3 2 2 2" xfId="514"/>
    <cellStyle name="Normal 5 2 2 3 2 3" xfId="382"/>
    <cellStyle name="Normal 5 2 2 3 3" xfId="187"/>
    <cellStyle name="Normal 5 2 2 3 3 2" xfId="454"/>
    <cellStyle name="Normal 5 2 2 3 4" xfId="322"/>
    <cellStyle name="Normal 5 2 2 4" xfId="79"/>
    <cellStyle name="Normal 5 2 2 4 2" xfId="211"/>
    <cellStyle name="Normal 5 2 2 4 2 2" xfId="478"/>
    <cellStyle name="Normal 5 2 2 4 3" xfId="346"/>
    <cellStyle name="Normal 5 2 2 5" xfId="139"/>
    <cellStyle name="Normal 5 2 2 5 2" xfId="271"/>
    <cellStyle name="Normal 5 2 2 5 2 2" xfId="538"/>
    <cellStyle name="Normal 5 2 2 5 3" xfId="406"/>
    <cellStyle name="Normal 5 2 2 6" xfId="151"/>
    <cellStyle name="Normal 5 2 2 6 2" xfId="418"/>
    <cellStyle name="Normal 5 2 2 7" xfId="286"/>
    <cellStyle name="Normal 5 2 2 8" xfId="553"/>
    <cellStyle name="Normal 5 2 3" xfId="37"/>
    <cellStyle name="Normal 5 2 3 2" xfId="97"/>
    <cellStyle name="Normal 5 2 3 2 2" xfId="229"/>
    <cellStyle name="Normal 5 2 3 2 2 2" xfId="496"/>
    <cellStyle name="Normal 5 2 3 2 3" xfId="364"/>
    <cellStyle name="Normal 5 2 3 3" xfId="169"/>
    <cellStyle name="Normal 5 2 3 3 2" xfId="436"/>
    <cellStyle name="Normal 5 2 3 4" xfId="304"/>
    <cellStyle name="Normal 5 2 4" xfId="49"/>
    <cellStyle name="Normal 5 2 4 2" xfId="109"/>
    <cellStyle name="Normal 5 2 4 2 2" xfId="241"/>
    <cellStyle name="Normal 5 2 4 2 2 2" xfId="508"/>
    <cellStyle name="Normal 5 2 4 2 3" xfId="376"/>
    <cellStyle name="Normal 5 2 4 3" xfId="181"/>
    <cellStyle name="Normal 5 2 4 3 2" xfId="448"/>
    <cellStyle name="Normal 5 2 4 4" xfId="316"/>
    <cellStyle name="Normal 5 2 5" xfId="73"/>
    <cellStyle name="Normal 5 2 5 2" xfId="205"/>
    <cellStyle name="Normal 5 2 5 2 2" xfId="472"/>
    <cellStyle name="Normal 5 2 5 3" xfId="340"/>
    <cellStyle name="Normal 5 2 6" xfId="133"/>
    <cellStyle name="Normal 5 2 6 2" xfId="265"/>
    <cellStyle name="Normal 5 2 6 2 2" xfId="532"/>
    <cellStyle name="Normal 5 2 6 3" xfId="400"/>
    <cellStyle name="Normal 5 2 7" xfId="145"/>
    <cellStyle name="Normal 5 2 7 2" xfId="412"/>
    <cellStyle name="Normal 5 2 8" xfId="280"/>
    <cellStyle name="Normal 5 2 9" xfId="547"/>
    <cellStyle name="Normal 5 3" xfId="16"/>
    <cellStyle name="Normal 5 3 2" xfId="40"/>
    <cellStyle name="Normal 5 3 2 2" xfId="100"/>
    <cellStyle name="Normal 5 3 2 2 2" xfId="232"/>
    <cellStyle name="Normal 5 3 2 2 2 2" xfId="499"/>
    <cellStyle name="Normal 5 3 2 2 3" xfId="367"/>
    <cellStyle name="Normal 5 3 2 3" xfId="172"/>
    <cellStyle name="Normal 5 3 2 3 2" xfId="439"/>
    <cellStyle name="Normal 5 3 2 4" xfId="307"/>
    <cellStyle name="Normal 5 3 3" xfId="52"/>
    <cellStyle name="Normal 5 3 3 2" xfId="112"/>
    <cellStyle name="Normal 5 3 3 2 2" xfId="244"/>
    <cellStyle name="Normal 5 3 3 2 2 2" xfId="511"/>
    <cellStyle name="Normal 5 3 3 2 3" xfId="379"/>
    <cellStyle name="Normal 5 3 3 3" xfId="184"/>
    <cellStyle name="Normal 5 3 3 3 2" xfId="451"/>
    <cellStyle name="Normal 5 3 3 4" xfId="319"/>
    <cellStyle name="Normal 5 3 4" xfId="76"/>
    <cellStyle name="Normal 5 3 4 2" xfId="208"/>
    <cellStyle name="Normal 5 3 4 2 2" xfId="475"/>
    <cellStyle name="Normal 5 3 4 3" xfId="343"/>
    <cellStyle name="Normal 5 3 5" xfId="136"/>
    <cellStyle name="Normal 5 3 5 2" xfId="268"/>
    <cellStyle name="Normal 5 3 5 2 2" xfId="535"/>
    <cellStyle name="Normal 5 3 5 3" xfId="403"/>
    <cellStyle name="Normal 5 3 6" xfId="148"/>
    <cellStyle name="Normal 5 3 6 2" xfId="415"/>
    <cellStyle name="Normal 5 3 7" xfId="283"/>
    <cellStyle name="Normal 5 3 8" xfId="550"/>
    <cellStyle name="Normal 5 4" xfId="34"/>
    <cellStyle name="Normal 5 4 2" xfId="94"/>
    <cellStyle name="Normal 5 4 2 2" xfId="226"/>
    <cellStyle name="Normal 5 4 2 2 2" xfId="493"/>
    <cellStyle name="Normal 5 4 2 3" xfId="361"/>
    <cellStyle name="Normal 5 4 3" xfId="166"/>
    <cellStyle name="Normal 5 4 3 2" xfId="433"/>
    <cellStyle name="Normal 5 4 4" xfId="301"/>
    <cellStyle name="Normal 5 5" xfId="46"/>
    <cellStyle name="Normal 5 5 2" xfId="106"/>
    <cellStyle name="Normal 5 5 2 2" xfId="238"/>
    <cellStyle name="Normal 5 5 2 2 2" xfId="505"/>
    <cellStyle name="Normal 5 5 2 3" xfId="373"/>
    <cellStyle name="Normal 5 5 3" xfId="178"/>
    <cellStyle name="Normal 5 5 3 2" xfId="445"/>
    <cellStyle name="Normal 5 5 4" xfId="313"/>
    <cellStyle name="Normal 5 6" xfId="70"/>
    <cellStyle name="Normal 5 6 2" xfId="202"/>
    <cellStyle name="Normal 5 6 2 2" xfId="469"/>
    <cellStyle name="Normal 5 6 3" xfId="337"/>
    <cellStyle name="Normal 5 7" xfId="130"/>
    <cellStyle name="Normal 5 7 2" xfId="262"/>
    <cellStyle name="Normal 5 7 2 2" xfId="529"/>
    <cellStyle name="Normal 5 7 3" xfId="397"/>
    <cellStyle name="Normal 5 8" xfId="142"/>
    <cellStyle name="Normal 5 8 2" xfId="409"/>
    <cellStyle name="Normal 5 9" xfId="277"/>
    <cellStyle name="Normal 6" xfId="13"/>
    <cellStyle name="Normal 7" xfId="20"/>
    <cellStyle name="Normal 7 2" xfId="56"/>
    <cellStyle name="Normal 7 2 2" xfId="116"/>
    <cellStyle name="Normal 7 2 2 2" xfId="248"/>
    <cellStyle name="Normal 7 2 2 2 2" xfId="515"/>
    <cellStyle name="Normal 7 2 2 3" xfId="383"/>
    <cellStyle name="Normal 7 2 3" xfId="188"/>
    <cellStyle name="Normal 7 2 3 2" xfId="455"/>
    <cellStyle name="Normal 7 2 4" xfId="323"/>
    <cellStyle name="Normal 7 3" xfId="80"/>
    <cellStyle name="Normal 7 3 2" xfId="212"/>
    <cellStyle name="Normal 7 3 2 2" xfId="479"/>
    <cellStyle name="Normal 7 3 3" xfId="347"/>
    <cellStyle name="Normal 7 4" xfId="152"/>
    <cellStyle name="Normal 7 4 2" xfId="419"/>
    <cellStyle name="Normal 7 5" xfId="287"/>
    <cellStyle name="Normal 8" xfId="21"/>
    <cellStyle name="Normal 8 2" xfId="57"/>
    <cellStyle name="Normal 8 2 2" xfId="117"/>
    <cellStyle name="Normal 8 2 2 2" xfId="249"/>
    <cellStyle name="Normal 8 2 2 2 2" xfId="516"/>
    <cellStyle name="Normal 8 2 2 3" xfId="384"/>
    <cellStyle name="Normal 8 2 3" xfId="189"/>
    <cellStyle name="Normal 8 2 3 2" xfId="456"/>
    <cellStyle name="Normal 8 2 4" xfId="324"/>
    <cellStyle name="Normal 8 3" xfId="81"/>
    <cellStyle name="Normal 8 3 2" xfId="213"/>
    <cellStyle name="Normal 8 3 2 2" xfId="480"/>
    <cellStyle name="Normal 8 3 3" xfId="348"/>
    <cellStyle name="Normal 8 4" xfId="153"/>
    <cellStyle name="Normal 8 4 2" xfId="420"/>
    <cellStyle name="Normal 8 5" xfId="288"/>
    <cellStyle name="Normal 9" xfId="22"/>
    <cellStyle name="Normal 9 2" xfId="58"/>
    <cellStyle name="Normal 9 2 2" xfId="118"/>
    <cellStyle name="Normal 9 2 2 2" xfId="250"/>
    <cellStyle name="Normal 9 2 2 2 2" xfId="517"/>
    <cellStyle name="Normal 9 2 2 3" xfId="385"/>
    <cellStyle name="Normal 9 2 3" xfId="190"/>
    <cellStyle name="Normal 9 2 3 2" xfId="457"/>
    <cellStyle name="Normal 9 2 4" xfId="325"/>
    <cellStyle name="Normal 9 3" xfId="82"/>
    <cellStyle name="Normal 9 3 2" xfId="214"/>
    <cellStyle name="Normal 9 3 2 2" xfId="481"/>
    <cellStyle name="Normal 9 3 3" xfId="349"/>
    <cellStyle name="Normal 9 4" xfId="154"/>
    <cellStyle name="Normal 9 4 2" xfId="421"/>
    <cellStyle name="Normal 9 5" xfId="273"/>
    <cellStyle name="Normal 9 5 2" xfId="540"/>
    <cellStyle name="Normal 9 6" xfId="289"/>
    <cellStyle name="Percent" xfId="2" builtinId="5"/>
    <cellStyle name="Percent 2" xfId="8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onthly%20Generation/October%202022%20Generation%20Da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ogdes, Thomas C." refreshedDate="44867.532654050927" createdVersion="6" refreshedVersion="6" minRefreshableVersion="3" recordCount="120">
  <cacheSource type="worksheet">
    <worksheetSource ref="A6:AD126" sheet="Data by Date" r:id="rId2"/>
  </cacheSource>
  <cacheFields count="30">
    <cacheField name="Date" numFmtId="14">
      <sharedItems containsNonDate="0" containsDate="1" containsString="0" containsBlank="1" minDate="2022-09-01T00:00:00" maxDate="2022-11-01T00:00:00" count="62">
        <d v="2022-10-01T00:00:00"/>
        <d v="2022-10-02T00:00:00"/>
        <d v="2022-10-03T00:00:00"/>
        <d v="2022-10-04T00:00:00"/>
        <d v="2022-10-05T00:00:00"/>
        <d v="2022-10-06T00:00:00"/>
        <d v="2022-10-07T00:00:00"/>
        <d v="2022-10-08T00:00:00"/>
        <d v="2022-10-09T00:00:00"/>
        <d v="2022-10-10T00:00:00"/>
        <d v="2022-10-11T00:00:00"/>
        <d v="2022-10-12T00:00:00"/>
        <d v="2022-10-13T00:00:00"/>
        <d v="2022-10-14T00:00:00"/>
        <d v="2022-10-15T00:00:00"/>
        <d v="2022-10-16T00:00:00"/>
        <d v="2022-10-17T00:00:00"/>
        <d v="2022-10-18T00:00:00"/>
        <d v="2022-10-19T00:00:00"/>
        <d v="2022-10-20T00:00:00"/>
        <d v="2022-10-21T00:00:00"/>
        <d v="2022-10-22T00:00:00"/>
        <d v="2022-10-23T00:00:00"/>
        <d v="2022-10-24T00:00:00"/>
        <d v="2022-10-25T00:00:00"/>
        <d v="2022-10-26T00:00:00"/>
        <d v="2022-10-27T00:00:00"/>
        <d v="2022-10-28T00:00:00"/>
        <d v="2022-10-29T00:00:00"/>
        <d v="2022-10-30T00:00:00"/>
        <d v="2022-10-31T00:00:00"/>
        <m/>
        <d v="2022-09-27T00:00:00" u="1"/>
        <d v="2022-09-01T00:00:00" u="1"/>
        <d v="2022-09-20T00:00:00" u="1"/>
        <d v="2022-09-13T00:00:00" u="1"/>
        <d v="2022-09-06T00:00:00" u="1"/>
        <d v="2022-09-25T00:00:00" u="1"/>
        <d v="2022-09-18T00:00:00" u="1"/>
        <d v="2022-09-11T00:00:00" u="1"/>
        <d v="2022-09-30T00:00:00" u="1"/>
        <d v="2022-09-04T00:00:00" u="1"/>
        <d v="2022-09-23T00:00:00" u="1"/>
        <d v="2022-09-16T00:00:00" u="1"/>
        <d v="2022-09-09T00:00:00" u="1"/>
        <d v="2022-09-28T00:00:00" u="1"/>
        <d v="2022-09-02T00:00:00" u="1"/>
        <d v="2022-09-21T00:00:00" u="1"/>
        <d v="2022-09-14T00:00:00" u="1"/>
        <d v="2022-09-07T00:00:00" u="1"/>
        <d v="2022-09-26T00:00:00" u="1"/>
        <d v="2022-09-19T00:00:00" u="1"/>
        <d v="2022-09-12T00:00:00" u="1"/>
        <d v="2022-09-05T00:00:00" u="1"/>
        <d v="2022-09-24T00:00:00" u="1"/>
        <d v="2022-09-17T00:00:00" u="1"/>
        <d v="2022-09-10T00:00:00" u="1"/>
        <d v="2022-09-29T00:00:00" u="1"/>
        <d v="2022-09-03T00:00:00" u="1"/>
        <d v="2022-09-22T00:00:00" u="1"/>
        <d v="2022-09-15T00:00:00" u="1"/>
        <d v="2022-09-08T00:00:00" u="1"/>
      </sharedItems>
    </cacheField>
    <cacheField name="ID" numFmtId="0">
      <sharedItems containsString="0" containsBlank="1" containsNumber="1" containsInteger="1" minValue="1400" maxValue="1403"/>
    </cacheField>
    <cacheField name="Name" numFmtId="0">
      <sharedItems containsBlank="1" count="5">
        <s v="Hope Creek 1"/>
        <s v="Salem 1"/>
        <s v="Salem 2"/>
        <m/>
        <s v="Salem 3" u="1"/>
      </sharedItems>
    </cacheField>
    <cacheField name="Counter Party" numFmtId="0">
      <sharedItems containsBlank="1"/>
    </cacheField>
    <cacheField name="Type" numFmtId="0">
      <sharedItems containsBlank="1"/>
    </cacheField>
    <cacheField name="Total" numFmtId="0">
      <sharedItems containsString="0" containsBlank="1" containsNumber="1" containsInteger="1" minValue="-674" maxValue="28971"/>
    </cacheField>
    <cacheField name="1" numFmtId="0">
      <sharedItems containsString="0" containsBlank="1" containsNumber="1" containsInteger="1" minValue="-30" maxValue="1208"/>
    </cacheField>
    <cacheField name="2" numFmtId="0">
      <sharedItems containsString="0" containsBlank="1" containsNumber="1" containsInteger="1" minValue="-30" maxValue="1208"/>
    </cacheField>
    <cacheField name="3" numFmtId="0">
      <sharedItems containsString="0" containsBlank="1" containsNumber="1" containsInteger="1" minValue="-31" maxValue="1209"/>
    </cacheField>
    <cacheField name="4" numFmtId="0">
      <sharedItems containsString="0" containsBlank="1" containsNumber="1" containsInteger="1" minValue="-31" maxValue="1209"/>
    </cacheField>
    <cacheField name="5" numFmtId="0">
      <sharedItems containsString="0" containsBlank="1" containsNumber="1" containsInteger="1" minValue="-31" maxValue="1209"/>
    </cacheField>
    <cacheField name="6" numFmtId="0">
      <sharedItems containsString="0" containsBlank="1" containsNumber="1" containsInteger="1" minValue="-31" maxValue="1209"/>
    </cacheField>
    <cacheField name="7" numFmtId="0">
      <sharedItems containsString="0" containsBlank="1" containsNumber="1" containsInteger="1" minValue="-31" maxValue="1208"/>
    </cacheField>
    <cacheField name="8" numFmtId="0">
      <sharedItems containsString="0" containsBlank="1" containsNumber="1" containsInteger="1" minValue="-31" maxValue="1209"/>
    </cacheField>
    <cacheField name="9" numFmtId="0">
      <sharedItems containsString="0" containsBlank="1" containsNumber="1" containsInteger="1" minValue="-31" maxValue="1209"/>
    </cacheField>
    <cacheField name="10" numFmtId="0">
      <sharedItems containsString="0" containsBlank="1" containsNumber="1" containsInteger="1" minValue="-31" maxValue="1209"/>
    </cacheField>
    <cacheField name="11" numFmtId="0">
      <sharedItems containsString="0" containsBlank="1" containsNumber="1" containsInteger="1" minValue="-29" maxValue="1209"/>
    </cacheField>
    <cacheField name="12" numFmtId="0">
      <sharedItems containsString="0" containsBlank="1" containsNumber="1" containsInteger="1" minValue="-29" maxValue="1209"/>
    </cacheField>
    <cacheField name="13" numFmtId="0">
      <sharedItems containsString="0" containsBlank="1" containsNumber="1" containsInteger="1" minValue="-29" maxValue="1208"/>
    </cacheField>
    <cacheField name="14" numFmtId="0">
      <sharedItems containsString="0" containsBlank="1" containsNumber="1" containsInteger="1" minValue="-29" maxValue="1209"/>
    </cacheField>
    <cacheField name="15" numFmtId="0">
      <sharedItems containsString="0" containsBlank="1" containsNumber="1" containsInteger="1" minValue="-29" maxValue="1209"/>
    </cacheField>
    <cacheField name="16" numFmtId="0">
      <sharedItems containsString="0" containsBlank="1" containsNumber="1" containsInteger="1" minValue="-29" maxValue="1207"/>
    </cacheField>
    <cacheField name="17" numFmtId="0">
      <sharedItems containsString="0" containsBlank="1" containsNumber="1" containsInteger="1" minValue="-29" maxValue="1206"/>
    </cacheField>
    <cacheField name="18" numFmtId="0">
      <sharedItems containsString="0" containsBlank="1" containsNumber="1" containsInteger="1" minValue="-29" maxValue="1205"/>
    </cacheField>
    <cacheField name="19" numFmtId="0">
      <sharedItems containsString="0" containsBlank="1" containsNumber="1" containsInteger="1" minValue="-29" maxValue="1204"/>
    </cacheField>
    <cacheField name="20" numFmtId="0">
      <sharedItems containsString="0" containsBlank="1" containsNumber="1" containsInteger="1" minValue="-29" maxValue="1205"/>
    </cacheField>
    <cacheField name="21" numFmtId="0">
      <sharedItems containsString="0" containsBlank="1" containsNumber="1" containsInteger="1" minValue="-29" maxValue="1205"/>
    </cacheField>
    <cacheField name="22" numFmtId="0">
      <sharedItems containsString="0" containsBlank="1" containsNumber="1" containsInteger="1" minValue="-30" maxValue="1204"/>
    </cacheField>
    <cacheField name="23" numFmtId="0">
      <sharedItems containsString="0" containsBlank="1" containsNumber="1" containsInteger="1" minValue="-30" maxValue="1203"/>
    </cacheField>
    <cacheField name="24" numFmtId="0">
      <sharedItems containsString="0" containsBlank="1" containsNumber="1" containsInteger="1" minValue="-30" maxValue="12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x v="0"/>
    <n v="1400"/>
    <x v="0"/>
    <s v="PSERT"/>
    <s v="Generator*"/>
    <n v="-317"/>
    <n v="-14"/>
    <n v="-13"/>
    <n v="-14"/>
    <n v="-14"/>
    <n v="-14"/>
    <n v="-14"/>
    <n v="-14"/>
    <n v="-14"/>
    <n v="-14"/>
    <n v="-13"/>
    <n v="-13"/>
    <n v="-13"/>
    <n v="-13"/>
    <n v="-13"/>
    <n v="-13"/>
    <n v="-13"/>
    <n v="-13"/>
    <n v="-12"/>
    <n v="-12"/>
    <n v="-12"/>
    <n v="-13"/>
    <n v="-13"/>
    <n v="-13"/>
    <n v="-13"/>
  </r>
  <r>
    <x v="0"/>
    <n v="1402"/>
    <x v="1"/>
    <s v="J-O"/>
    <s v="Generator*"/>
    <n v="19422"/>
    <n v="1151"/>
    <n v="1153"/>
    <n v="1088"/>
    <n v="950"/>
    <n v="813"/>
    <n v="764"/>
    <n v="762"/>
    <n v="763"/>
    <n v="769"/>
    <n v="769"/>
    <n v="770"/>
    <n v="766"/>
    <n v="737"/>
    <n v="730"/>
    <n v="730"/>
    <n v="732"/>
    <n v="748"/>
    <n v="747"/>
    <n v="746"/>
    <n v="746"/>
    <n v="746"/>
    <n v="747"/>
    <n v="747"/>
    <n v="748"/>
  </r>
  <r>
    <x v="0"/>
    <n v="1403"/>
    <x v="2"/>
    <s v="J-O"/>
    <s v="Generator*"/>
    <n v="27510"/>
    <n v="1150"/>
    <n v="1151"/>
    <n v="1152"/>
    <n v="1151"/>
    <n v="1149"/>
    <n v="1149"/>
    <n v="1147"/>
    <n v="1146"/>
    <n v="1145"/>
    <n v="1145"/>
    <n v="1145"/>
    <n v="1145"/>
    <n v="1145"/>
    <n v="1145"/>
    <n v="1146"/>
    <n v="1146"/>
    <n v="1145"/>
    <n v="1145"/>
    <n v="1144"/>
    <n v="1143"/>
    <n v="1143"/>
    <n v="1144"/>
    <n v="1144"/>
    <n v="1145"/>
  </r>
  <r>
    <x v="1"/>
    <n v="1400"/>
    <x v="0"/>
    <s v="PSERT"/>
    <s v="Generator*"/>
    <n v="-288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</r>
  <r>
    <x v="1"/>
    <n v="1402"/>
    <x v="1"/>
    <s v="J-O"/>
    <s v="Generator*"/>
    <n v="25798"/>
    <n v="759"/>
    <n v="759"/>
    <n v="761"/>
    <n v="769"/>
    <n v="857"/>
    <n v="979"/>
    <n v="1094"/>
    <n v="1130"/>
    <n v="1141"/>
    <n v="1161"/>
    <n v="1166"/>
    <n v="1169"/>
    <n v="1165"/>
    <n v="1163"/>
    <n v="1165"/>
    <n v="1167"/>
    <n v="1173"/>
    <n v="1173"/>
    <n v="1174"/>
    <n v="1174"/>
    <n v="1174"/>
    <n v="1174"/>
    <n v="1175"/>
    <n v="1176"/>
  </r>
  <r>
    <x v="1"/>
    <n v="1403"/>
    <x v="2"/>
    <s v="J-O"/>
    <s v="Generator*"/>
    <n v="27776"/>
    <n v="1152"/>
    <n v="1154"/>
    <n v="1155"/>
    <n v="1158"/>
    <n v="1158"/>
    <n v="1159"/>
    <n v="1159"/>
    <n v="1159"/>
    <n v="1158"/>
    <n v="1158"/>
    <n v="1158"/>
    <n v="1158"/>
    <n v="1157"/>
    <n v="1157"/>
    <n v="1158"/>
    <n v="1157"/>
    <n v="1152"/>
    <n v="1157"/>
    <n v="1158"/>
    <n v="1158"/>
    <n v="1158"/>
    <n v="1158"/>
    <n v="1159"/>
    <n v="1161"/>
  </r>
  <r>
    <x v="2"/>
    <n v="1400"/>
    <x v="0"/>
    <s v="PSERT"/>
    <s v="Generator*"/>
    <n v="-332"/>
    <n v="-12"/>
    <n v="-13"/>
    <n v="-13"/>
    <n v="-14"/>
    <n v="-14"/>
    <n v="-14"/>
    <n v="-14"/>
    <n v="-14"/>
    <n v="-14"/>
    <n v="-14"/>
    <n v="-14"/>
    <n v="-14"/>
    <n v="-14"/>
    <n v="-14"/>
    <n v="-14"/>
    <n v="-14"/>
    <n v="-14"/>
    <n v="-14"/>
    <n v="-14"/>
    <n v="-14"/>
    <n v="-14"/>
    <n v="-14"/>
    <n v="-14"/>
    <n v="-14"/>
  </r>
  <r>
    <x v="2"/>
    <n v="1402"/>
    <x v="1"/>
    <s v="J-O"/>
    <s v="Generator*"/>
    <n v="28400"/>
    <n v="1188"/>
    <n v="1189"/>
    <n v="1189"/>
    <n v="1184"/>
    <n v="1184"/>
    <n v="1184"/>
    <n v="1184"/>
    <n v="1181"/>
    <n v="1182"/>
    <n v="1182"/>
    <n v="1181"/>
    <n v="1181"/>
    <n v="1181"/>
    <n v="1181"/>
    <n v="1181"/>
    <n v="1182"/>
    <n v="1183"/>
    <n v="1182"/>
    <n v="1181"/>
    <n v="1181"/>
    <n v="1180"/>
    <n v="1184"/>
    <n v="1187"/>
    <n v="1188"/>
  </r>
  <r>
    <x v="2"/>
    <n v="1403"/>
    <x v="2"/>
    <s v="J-O"/>
    <s v="Generator*"/>
    <n v="28303"/>
    <n v="1180"/>
    <n v="1181"/>
    <n v="1181"/>
    <n v="1182"/>
    <n v="1182"/>
    <n v="1182"/>
    <n v="1182"/>
    <n v="1179"/>
    <n v="1179"/>
    <n v="1179"/>
    <n v="1179"/>
    <n v="1180"/>
    <n v="1178"/>
    <n v="1179"/>
    <n v="1178"/>
    <n v="1178"/>
    <n v="1178"/>
    <n v="1178"/>
    <n v="1177"/>
    <n v="1177"/>
    <n v="1177"/>
    <n v="1178"/>
    <n v="1179"/>
    <n v="1180"/>
  </r>
  <r>
    <x v="3"/>
    <n v="1400"/>
    <x v="0"/>
    <s v="PSERT"/>
    <s v="Generator*"/>
    <n v="-267"/>
    <n v="-11"/>
    <n v="-11"/>
    <n v="-11"/>
    <n v="-11"/>
    <n v="-11"/>
    <n v="-11"/>
    <n v="-11"/>
    <n v="-11"/>
    <n v="-11"/>
    <n v="-11"/>
    <n v="-11"/>
    <n v="-11"/>
    <n v="-11"/>
    <n v="-11"/>
    <n v="-11"/>
    <n v="-11"/>
    <n v="-11"/>
    <n v="-11"/>
    <n v="-11"/>
    <n v="-11"/>
    <n v="-11"/>
    <n v="-12"/>
    <n v="-12"/>
    <n v="-12"/>
  </r>
  <r>
    <x v="3"/>
    <n v="1402"/>
    <x v="1"/>
    <s v="J-O"/>
    <s v="Generator*"/>
    <n v="27151"/>
    <n v="1132"/>
    <n v="1133"/>
    <n v="1133"/>
    <n v="1133"/>
    <n v="1134"/>
    <n v="1133"/>
    <n v="1132"/>
    <n v="1132"/>
    <n v="1132"/>
    <n v="1132"/>
    <n v="1131"/>
    <n v="1131"/>
    <n v="1131"/>
    <n v="1131"/>
    <n v="1131"/>
    <n v="1131"/>
    <n v="1130"/>
    <n v="1130"/>
    <n v="1130"/>
    <n v="1130"/>
    <n v="1129"/>
    <n v="1129"/>
    <n v="1130"/>
    <n v="1131"/>
  </r>
  <r>
    <x v="3"/>
    <n v="1403"/>
    <x v="2"/>
    <s v="J-O"/>
    <s v="Generator*"/>
    <n v="27635"/>
    <n v="1153"/>
    <n v="1153"/>
    <n v="1153"/>
    <n v="1153"/>
    <n v="1154"/>
    <n v="1153"/>
    <n v="1152"/>
    <n v="1152"/>
    <n v="1152"/>
    <n v="1154"/>
    <n v="1151"/>
    <n v="1151"/>
    <n v="1151"/>
    <n v="1151"/>
    <n v="1152"/>
    <n v="1151"/>
    <n v="1151"/>
    <n v="1150"/>
    <n v="1150"/>
    <n v="1150"/>
    <n v="1149"/>
    <n v="1149"/>
    <n v="1149"/>
    <n v="1151"/>
  </r>
  <r>
    <x v="4"/>
    <n v="1400"/>
    <x v="0"/>
    <s v="PSERT"/>
    <s v="Generator*"/>
    <n v="-304"/>
    <n v="-13"/>
    <n v="-13"/>
    <n v="-13"/>
    <n v="-13"/>
    <n v="-13"/>
    <n v="-13"/>
    <n v="-13"/>
    <n v="-13"/>
    <n v="-12"/>
    <n v="-12"/>
    <n v="-12"/>
    <n v="-12"/>
    <n v="-12"/>
    <n v="-12"/>
    <n v="-12"/>
    <n v="-12"/>
    <n v="-13"/>
    <n v="-13"/>
    <n v="-13"/>
    <n v="-13"/>
    <n v="-13"/>
    <n v="-13"/>
    <n v="-13"/>
    <n v="-13"/>
  </r>
  <r>
    <x v="4"/>
    <n v="1402"/>
    <x v="1"/>
    <s v="J-O"/>
    <s v="Generator*"/>
    <n v="28287"/>
    <n v="1179"/>
    <n v="1180"/>
    <n v="1180"/>
    <n v="1180"/>
    <n v="1180"/>
    <n v="1180"/>
    <n v="1179"/>
    <n v="1178"/>
    <n v="1178"/>
    <n v="1178"/>
    <n v="1178"/>
    <n v="1178"/>
    <n v="1179"/>
    <n v="1179"/>
    <n v="1179"/>
    <n v="1179"/>
    <n v="1178"/>
    <n v="1178"/>
    <n v="1178"/>
    <n v="1177"/>
    <n v="1177"/>
    <n v="1178"/>
    <n v="1178"/>
    <n v="1179"/>
  </r>
  <r>
    <x v="4"/>
    <n v="1403"/>
    <x v="2"/>
    <s v="J-O"/>
    <s v="Generator*"/>
    <n v="27834"/>
    <n v="1162"/>
    <n v="1163"/>
    <n v="1163"/>
    <n v="1162"/>
    <n v="1162"/>
    <n v="1162"/>
    <n v="1161"/>
    <n v="1160"/>
    <n v="1160"/>
    <n v="1160"/>
    <n v="1160"/>
    <n v="1160"/>
    <n v="1161"/>
    <n v="1161"/>
    <n v="1160"/>
    <n v="1159"/>
    <n v="1157"/>
    <n v="1157"/>
    <n v="1157"/>
    <n v="1157"/>
    <n v="1156"/>
    <n v="1158"/>
    <n v="1157"/>
    <n v="1159"/>
  </r>
  <r>
    <x v="5"/>
    <n v="1400"/>
    <x v="0"/>
    <s v="PSERT"/>
    <s v="Generator*"/>
    <n v="-294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3"/>
    <n v="-13"/>
    <n v="-13"/>
    <n v="-13"/>
    <n v="-13"/>
    <n v="-13"/>
  </r>
  <r>
    <x v="5"/>
    <n v="1402"/>
    <x v="1"/>
    <s v="J-O"/>
    <s v="Generator*"/>
    <n v="28423"/>
    <n v="1186"/>
    <n v="1186"/>
    <n v="1186"/>
    <n v="1182"/>
    <n v="1186"/>
    <n v="1186"/>
    <n v="1185"/>
    <n v="1184"/>
    <n v="1186"/>
    <n v="1187"/>
    <n v="1187"/>
    <n v="1186"/>
    <n v="1187"/>
    <n v="1186"/>
    <n v="1185"/>
    <n v="1184"/>
    <n v="1183"/>
    <n v="1183"/>
    <n v="1182"/>
    <n v="1180"/>
    <n v="1181"/>
    <n v="1181"/>
    <n v="1182"/>
    <n v="1182"/>
  </r>
  <r>
    <x v="5"/>
    <n v="1403"/>
    <x v="2"/>
    <s v="J-O"/>
    <s v="Generator*"/>
    <n v="28059"/>
    <n v="1170"/>
    <n v="1171"/>
    <n v="1171"/>
    <n v="1171"/>
    <n v="1172"/>
    <n v="1171"/>
    <n v="1170"/>
    <n v="1170"/>
    <n v="1170"/>
    <n v="1171"/>
    <n v="1172"/>
    <n v="1171"/>
    <n v="1171"/>
    <n v="1170"/>
    <n v="1169"/>
    <n v="1168"/>
    <n v="1166"/>
    <n v="1166"/>
    <n v="1165"/>
    <n v="1165"/>
    <n v="1166"/>
    <n v="1166"/>
    <n v="1168"/>
    <n v="1169"/>
  </r>
  <r>
    <x v="6"/>
    <n v="1400"/>
    <x v="0"/>
    <s v="PSERT"/>
    <s v="Generator*"/>
    <n v="-281"/>
    <n v="-11"/>
    <n v="-11"/>
    <n v="-11"/>
    <n v="-11"/>
    <n v="-12"/>
    <n v="-12"/>
    <n v="-12"/>
    <n v="-12"/>
    <n v="-12"/>
    <n v="-12"/>
    <n v="-12"/>
    <n v="-11"/>
    <n v="-11"/>
    <n v="-11"/>
    <n v="-12"/>
    <n v="-12"/>
    <n v="-12"/>
    <n v="-12"/>
    <n v="-12"/>
    <n v="-12"/>
    <n v="-12"/>
    <n v="-12"/>
    <n v="-12"/>
    <n v="-12"/>
  </r>
  <r>
    <x v="6"/>
    <n v="1402"/>
    <x v="1"/>
    <s v="J-O"/>
    <s v="Generator*"/>
    <n v="28275"/>
    <n v="1180"/>
    <n v="1181"/>
    <n v="1180"/>
    <n v="1180"/>
    <n v="1180"/>
    <n v="1181"/>
    <n v="1179"/>
    <n v="1179"/>
    <n v="1179"/>
    <n v="1180"/>
    <n v="1179"/>
    <n v="1179"/>
    <n v="1179"/>
    <n v="1179"/>
    <n v="1178"/>
    <n v="1177"/>
    <n v="1176"/>
    <n v="1175"/>
    <n v="1174"/>
    <n v="1174"/>
    <n v="1175"/>
    <n v="1176"/>
    <n v="1177"/>
    <n v="1178"/>
  </r>
  <r>
    <x v="6"/>
    <n v="1403"/>
    <x v="2"/>
    <s v="J-O"/>
    <s v="Generator*"/>
    <n v="27838"/>
    <n v="1161"/>
    <n v="1162"/>
    <n v="1163"/>
    <n v="1163"/>
    <n v="1163"/>
    <n v="1163"/>
    <n v="1162"/>
    <n v="1161"/>
    <n v="1162"/>
    <n v="1163"/>
    <n v="1163"/>
    <n v="1162"/>
    <n v="1161"/>
    <n v="1161"/>
    <n v="1160"/>
    <n v="1159"/>
    <n v="1157"/>
    <n v="1156"/>
    <n v="1155"/>
    <n v="1155"/>
    <n v="1155"/>
    <n v="1156"/>
    <n v="1157"/>
    <n v="1158"/>
  </r>
  <r>
    <x v="7"/>
    <n v="1400"/>
    <x v="0"/>
    <s v="PSERT"/>
    <s v="Generator*"/>
    <n v="-271"/>
    <n v="-11"/>
    <n v="-12"/>
    <n v="-12"/>
    <n v="-12"/>
    <n v="-12"/>
    <n v="-12"/>
    <n v="-12"/>
    <n v="-12"/>
    <n v="-11"/>
    <n v="-11"/>
    <n v="-10"/>
    <n v="-10"/>
    <n v="-11"/>
    <n v="-11"/>
    <n v="-11"/>
    <n v="-11"/>
    <n v="-11"/>
    <n v="-11"/>
    <n v="-11"/>
    <n v="-12"/>
    <n v="-12"/>
    <n v="-11"/>
    <n v="-11"/>
    <n v="-11"/>
  </r>
  <r>
    <x v="7"/>
    <n v="1402"/>
    <x v="1"/>
    <s v="J-O"/>
    <s v="Generator*"/>
    <n v="28375"/>
    <n v="1182"/>
    <n v="1183"/>
    <n v="1183"/>
    <n v="1184"/>
    <n v="1184"/>
    <n v="1184"/>
    <n v="1184"/>
    <n v="1183"/>
    <n v="1184"/>
    <n v="1185"/>
    <n v="1184"/>
    <n v="1184"/>
    <n v="1184"/>
    <n v="1183"/>
    <n v="1183"/>
    <n v="1182"/>
    <n v="1181"/>
    <n v="1180"/>
    <n v="1179"/>
    <n v="1179"/>
    <n v="1179"/>
    <n v="1180"/>
    <n v="1180"/>
    <n v="1181"/>
  </r>
  <r>
    <x v="7"/>
    <n v="1403"/>
    <x v="2"/>
    <s v="J-O"/>
    <s v="Generator*"/>
    <n v="28052"/>
    <n v="1168"/>
    <n v="1169"/>
    <n v="1169"/>
    <n v="1170"/>
    <n v="1171"/>
    <n v="1171"/>
    <n v="1170"/>
    <n v="1170"/>
    <n v="1170"/>
    <n v="1170"/>
    <n v="1170"/>
    <n v="1170"/>
    <n v="1170"/>
    <n v="1170"/>
    <n v="1170"/>
    <n v="1170"/>
    <n v="1168"/>
    <n v="1167"/>
    <n v="1166"/>
    <n v="1166"/>
    <n v="1166"/>
    <n v="1166"/>
    <n v="1167"/>
    <n v="1168"/>
  </r>
  <r>
    <x v="8"/>
    <n v="1400"/>
    <x v="0"/>
    <s v="PSERT"/>
    <s v="Generator*"/>
    <n v="-276"/>
    <n v="-11"/>
    <n v="-11"/>
    <n v="-11"/>
    <n v="-12"/>
    <n v="-12"/>
    <n v="-12"/>
    <n v="-12"/>
    <n v="-12"/>
    <n v="-12"/>
    <n v="-12"/>
    <n v="-12"/>
    <n v="-11"/>
    <n v="-11"/>
    <n v="-11"/>
    <n v="-11"/>
    <n v="-11"/>
    <n v="-11"/>
    <n v="-11"/>
    <n v="-11"/>
    <n v="-12"/>
    <n v="-13"/>
    <n v="-12"/>
    <n v="-11"/>
    <n v="-11"/>
  </r>
  <r>
    <x v="8"/>
    <n v="1402"/>
    <x v="1"/>
    <s v="J-O"/>
    <s v="Generator*"/>
    <n v="28288"/>
    <n v="1178"/>
    <n v="1179"/>
    <n v="1179"/>
    <n v="1179"/>
    <n v="1180"/>
    <n v="1179"/>
    <n v="1179"/>
    <n v="1178"/>
    <n v="1178"/>
    <n v="1180"/>
    <n v="1181"/>
    <n v="1181"/>
    <n v="1181"/>
    <n v="1180"/>
    <n v="1180"/>
    <n v="1180"/>
    <n v="1179"/>
    <n v="1178"/>
    <n v="1176"/>
    <n v="1176"/>
    <n v="1176"/>
    <n v="1176"/>
    <n v="1177"/>
    <n v="1178"/>
  </r>
  <r>
    <x v="8"/>
    <n v="1403"/>
    <x v="2"/>
    <s v="J-O"/>
    <s v="Generator*"/>
    <n v="27422"/>
    <n v="1143"/>
    <n v="1144"/>
    <n v="1144"/>
    <n v="1145"/>
    <n v="1145"/>
    <n v="1144"/>
    <n v="1144"/>
    <n v="1144"/>
    <n v="1144"/>
    <n v="1145"/>
    <n v="1145"/>
    <n v="1146"/>
    <n v="1145"/>
    <n v="1145"/>
    <n v="1144"/>
    <n v="1142"/>
    <n v="1140"/>
    <n v="1139"/>
    <n v="1138"/>
    <n v="1138"/>
    <n v="1138"/>
    <n v="1139"/>
    <n v="1140"/>
    <n v="1141"/>
  </r>
  <r>
    <x v="9"/>
    <n v="1400"/>
    <x v="0"/>
    <s v="PSERT"/>
    <s v="Generator*"/>
    <n v="-258"/>
    <n v="-10"/>
    <n v="-11"/>
    <n v="-11"/>
    <n v="-11"/>
    <n v="-11"/>
    <n v="-11"/>
    <n v="-11"/>
    <n v="-11"/>
    <n v="-11"/>
    <n v="-11"/>
    <n v="-11"/>
    <n v="-11"/>
    <n v="-11"/>
    <n v="-11"/>
    <n v="-11"/>
    <n v="-10"/>
    <n v="-10"/>
    <n v="-10"/>
    <n v="-11"/>
    <n v="-10"/>
    <n v="-10"/>
    <n v="-11"/>
    <n v="-11"/>
    <n v="-11"/>
  </r>
  <r>
    <x v="9"/>
    <n v="1402"/>
    <x v="1"/>
    <s v="J-O"/>
    <s v="Generator*"/>
    <n v="28786"/>
    <n v="1201"/>
    <n v="1200"/>
    <n v="1201"/>
    <n v="1201"/>
    <n v="1201"/>
    <n v="1200"/>
    <n v="1200"/>
    <n v="1199"/>
    <n v="1199"/>
    <n v="1202"/>
    <n v="1203"/>
    <n v="1203"/>
    <n v="1203"/>
    <n v="1202"/>
    <n v="1201"/>
    <n v="1198"/>
    <n v="1197"/>
    <n v="1196"/>
    <n v="1196"/>
    <n v="1196"/>
    <n v="1196"/>
    <n v="1196"/>
    <n v="1196"/>
    <n v="1199"/>
  </r>
  <r>
    <x v="9"/>
    <n v="1403"/>
    <x v="2"/>
    <s v="J-O"/>
    <s v="Generator*"/>
    <n v="28051"/>
    <n v="1170"/>
    <n v="1171"/>
    <n v="1171"/>
    <n v="1171"/>
    <n v="1171"/>
    <n v="1170"/>
    <n v="1169"/>
    <n v="1169"/>
    <n v="1169"/>
    <n v="1169"/>
    <n v="1170"/>
    <n v="1170"/>
    <n v="1170"/>
    <n v="1170"/>
    <n v="1169"/>
    <n v="1168"/>
    <n v="1168"/>
    <n v="1167"/>
    <n v="1166"/>
    <n v="1166"/>
    <n v="1166"/>
    <n v="1166"/>
    <n v="1167"/>
    <n v="1168"/>
  </r>
  <r>
    <x v="10"/>
    <n v="1400"/>
    <x v="0"/>
    <s v="PSERT"/>
    <s v="Generator*"/>
    <n v="-280"/>
    <n v="-11"/>
    <n v="-11"/>
    <n v="-11"/>
    <n v="-11"/>
    <n v="-11"/>
    <n v="-11"/>
    <n v="-11"/>
    <n v="-11"/>
    <n v="-12"/>
    <n v="-12"/>
    <n v="-12"/>
    <n v="-12"/>
    <n v="-12"/>
    <n v="-12"/>
    <n v="-12"/>
    <n v="-12"/>
    <n v="-12"/>
    <n v="-12"/>
    <n v="-12"/>
    <n v="-12"/>
    <n v="-12"/>
    <n v="-12"/>
    <n v="-12"/>
    <n v="-12"/>
  </r>
  <r>
    <x v="10"/>
    <n v="1402"/>
    <x v="1"/>
    <s v="J-O"/>
    <s v="Generator*"/>
    <n v="27929"/>
    <n v="1166"/>
    <n v="1166"/>
    <n v="1166"/>
    <n v="1166"/>
    <n v="1166"/>
    <n v="1165"/>
    <n v="1164"/>
    <n v="1164"/>
    <n v="1165"/>
    <n v="1165"/>
    <n v="1165"/>
    <n v="1165"/>
    <n v="1165"/>
    <n v="1164"/>
    <n v="1164"/>
    <n v="1163"/>
    <n v="1161"/>
    <n v="1161"/>
    <n v="1161"/>
    <n v="1160"/>
    <n v="1161"/>
    <n v="1161"/>
    <n v="1162"/>
    <n v="1163"/>
  </r>
  <r>
    <x v="10"/>
    <n v="1403"/>
    <x v="2"/>
    <s v="J-O"/>
    <s v="Generator*"/>
    <n v="27747"/>
    <n v="1157"/>
    <n v="1157"/>
    <n v="1158"/>
    <n v="1158"/>
    <n v="1158"/>
    <n v="1157"/>
    <n v="1157"/>
    <n v="1157"/>
    <n v="1158"/>
    <n v="1161"/>
    <n v="1157"/>
    <n v="1157"/>
    <n v="1157"/>
    <n v="1157"/>
    <n v="1156"/>
    <n v="1155"/>
    <n v="1154"/>
    <n v="1154"/>
    <n v="1153"/>
    <n v="1153"/>
    <n v="1153"/>
    <n v="1154"/>
    <n v="1154"/>
    <n v="1155"/>
  </r>
  <r>
    <x v="11"/>
    <n v="1400"/>
    <x v="0"/>
    <s v="PSERT"/>
    <s v="Generator*"/>
    <n v="-285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1"/>
    <n v="-11"/>
    <n v="-11"/>
  </r>
  <r>
    <x v="11"/>
    <n v="1402"/>
    <x v="1"/>
    <s v="J-O"/>
    <s v="Generator*"/>
    <n v="28682"/>
    <n v="1195"/>
    <n v="1196"/>
    <n v="1197"/>
    <n v="1197"/>
    <n v="1197"/>
    <n v="1196"/>
    <n v="1197"/>
    <n v="1196"/>
    <n v="1197"/>
    <n v="1197"/>
    <n v="1197"/>
    <n v="1196"/>
    <n v="1197"/>
    <n v="1196"/>
    <n v="1196"/>
    <n v="1195"/>
    <n v="1193"/>
    <n v="1193"/>
    <n v="1192"/>
    <n v="1192"/>
    <n v="1192"/>
    <n v="1192"/>
    <n v="1192"/>
    <n v="1194"/>
  </r>
  <r>
    <x v="11"/>
    <n v="1403"/>
    <x v="2"/>
    <s v="J-O"/>
    <s v="Generator*"/>
    <n v="27881"/>
    <n v="1162"/>
    <n v="1163"/>
    <n v="1163"/>
    <n v="1163"/>
    <n v="1162"/>
    <n v="1162"/>
    <n v="1161"/>
    <n v="1161"/>
    <n v="1163"/>
    <n v="1163"/>
    <n v="1163"/>
    <n v="1163"/>
    <n v="1164"/>
    <n v="1164"/>
    <n v="1163"/>
    <n v="1163"/>
    <n v="1161"/>
    <n v="1160"/>
    <n v="1160"/>
    <n v="1159"/>
    <n v="1159"/>
    <n v="1159"/>
    <n v="1159"/>
    <n v="1161"/>
  </r>
  <r>
    <x v="12"/>
    <n v="1400"/>
    <x v="0"/>
    <s v="PSERT"/>
    <s v="Generator*"/>
    <n v="-301"/>
    <n v="-12"/>
    <n v="-12"/>
    <n v="-11"/>
    <n v="-8"/>
    <n v="-8"/>
    <n v="-10"/>
    <n v="-10"/>
    <n v="-11"/>
    <n v="-10"/>
    <n v="-15"/>
    <n v="-15"/>
    <n v="-16"/>
    <n v="-14"/>
    <n v="-13"/>
    <n v="-14"/>
    <n v="-14"/>
    <n v="-14"/>
    <n v="-13"/>
    <n v="-12"/>
    <n v="-12"/>
    <n v="-16"/>
    <n v="-14"/>
    <n v="-14"/>
    <n v="-13"/>
  </r>
  <r>
    <x v="12"/>
    <n v="1402"/>
    <x v="1"/>
    <s v="J-O"/>
    <s v="Generator*"/>
    <n v="28124"/>
    <n v="1172"/>
    <n v="1173"/>
    <n v="1173"/>
    <n v="1172"/>
    <n v="1173"/>
    <n v="1173"/>
    <n v="1172"/>
    <n v="1172"/>
    <n v="1173"/>
    <n v="1173"/>
    <n v="1173"/>
    <n v="1172"/>
    <n v="1172"/>
    <n v="1171"/>
    <n v="1172"/>
    <n v="1171"/>
    <n v="1171"/>
    <n v="1170"/>
    <n v="1170"/>
    <n v="1171"/>
    <n v="1170"/>
    <n v="1171"/>
    <n v="1172"/>
    <n v="1172"/>
  </r>
  <r>
    <x v="12"/>
    <n v="1403"/>
    <x v="2"/>
    <s v="J-O"/>
    <s v="Generator*"/>
    <n v="27916"/>
    <n v="1163"/>
    <n v="1164"/>
    <n v="1164"/>
    <n v="1164"/>
    <n v="1164"/>
    <n v="1164"/>
    <n v="1163"/>
    <n v="1164"/>
    <n v="1164"/>
    <n v="1164"/>
    <n v="1164"/>
    <n v="1163"/>
    <n v="1163"/>
    <n v="1163"/>
    <n v="1163"/>
    <n v="1163"/>
    <n v="1162"/>
    <n v="1162"/>
    <n v="1162"/>
    <n v="1162"/>
    <n v="1162"/>
    <n v="1163"/>
    <n v="1163"/>
    <n v="1163"/>
  </r>
  <r>
    <x v="13"/>
    <n v="1400"/>
    <x v="0"/>
    <s v="PSERT"/>
    <s v="Generator*"/>
    <n v="-332"/>
    <n v="-14"/>
    <n v="-14"/>
    <n v="-14"/>
    <n v="-14"/>
    <n v="-14"/>
    <n v="-14"/>
    <n v="-14"/>
    <n v="-14"/>
    <n v="-14"/>
    <n v="-13"/>
    <n v="-11"/>
    <n v="-13"/>
    <n v="-14"/>
    <n v="-15"/>
    <n v="-13"/>
    <n v="-13"/>
    <n v="-14"/>
    <n v="-14"/>
    <n v="-14"/>
    <n v="-14"/>
    <n v="-14"/>
    <n v="-14"/>
    <n v="-15"/>
    <n v="-15"/>
  </r>
  <r>
    <x v="13"/>
    <n v="1402"/>
    <x v="1"/>
    <s v="J-O"/>
    <s v="Generator*"/>
    <n v="28904"/>
    <n v="1206"/>
    <n v="1206"/>
    <n v="1206"/>
    <n v="1206"/>
    <n v="1206"/>
    <n v="1206"/>
    <n v="1204"/>
    <n v="1204"/>
    <n v="1205"/>
    <n v="1204"/>
    <n v="1205"/>
    <n v="1207"/>
    <n v="1206"/>
    <n v="1206"/>
    <n v="1205"/>
    <n v="1205"/>
    <n v="1203"/>
    <n v="1202"/>
    <n v="1201"/>
    <n v="1201"/>
    <n v="1202"/>
    <n v="1202"/>
    <n v="1203"/>
    <n v="1203"/>
  </r>
  <r>
    <x v="13"/>
    <n v="1403"/>
    <x v="2"/>
    <s v="J-O"/>
    <s v="Generator*"/>
    <n v="28206"/>
    <n v="1176"/>
    <n v="1177"/>
    <n v="1176"/>
    <n v="1176"/>
    <n v="1176"/>
    <n v="1176"/>
    <n v="1175"/>
    <n v="1176"/>
    <n v="1176"/>
    <n v="1175"/>
    <n v="1176"/>
    <n v="1178"/>
    <n v="1177"/>
    <n v="1176"/>
    <n v="1176"/>
    <n v="1175"/>
    <n v="1175"/>
    <n v="1173"/>
    <n v="1172"/>
    <n v="1173"/>
    <n v="1173"/>
    <n v="1174"/>
    <n v="1174"/>
    <n v="1175"/>
  </r>
  <r>
    <x v="14"/>
    <n v="1400"/>
    <x v="0"/>
    <s v="PSERT"/>
    <s v="Generator*"/>
    <n v="-288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  <n v="-12"/>
  </r>
  <r>
    <x v="14"/>
    <n v="1402"/>
    <x v="1"/>
    <s v="J-O"/>
    <s v="Generator*"/>
    <n v="27775"/>
    <n v="1159"/>
    <n v="1160"/>
    <n v="1160"/>
    <n v="1160"/>
    <n v="1160"/>
    <n v="1158"/>
    <n v="1158"/>
    <n v="1157"/>
    <n v="1158"/>
    <n v="1159"/>
    <n v="1159"/>
    <n v="1154"/>
    <n v="1154"/>
    <n v="1154"/>
    <n v="1153"/>
    <n v="1158"/>
    <n v="1158"/>
    <n v="1157"/>
    <n v="1156"/>
    <n v="1156"/>
    <n v="1156"/>
    <n v="1156"/>
    <n v="1157"/>
    <n v="1158"/>
  </r>
  <r>
    <x v="14"/>
    <n v="1403"/>
    <x v="2"/>
    <s v="J-O"/>
    <s v="Generator*"/>
    <n v="27335"/>
    <n v="1140"/>
    <n v="1141"/>
    <n v="1141"/>
    <n v="1141"/>
    <n v="1141"/>
    <n v="1140"/>
    <n v="1139"/>
    <n v="1139"/>
    <n v="1140"/>
    <n v="1140"/>
    <n v="1140"/>
    <n v="1140"/>
    <n v="1141"/>
    <n v="1141"/>
    <n v="1140"/>
    <n v="1139"/>
    <n v="1138"/>
    <n v="1136"/>
    <n v="1135"/>
    <n v="1135"/>
    <n v="1136"/>
    <n v="1137"/>
    <n v="1137"/>
    <n v="1138"/>
  </r>
  <r>
    <x v="15"/>
    <n v="1400"/>
    <x v="0"/>
    <s v="PSERT"/>
    <s v="Generator*"/>
    <n v="-309"/>
    <n v="-12"/>
    <n v="-13"/>
    <n v="-13"/>
    <n v="-13"/>
    <n v="-13"/>
    <n v="-13"/>
    <n v="-13"/>
    <n v="-13"/>
    <n v="-13"/>
    <n v="-13"/>
    <n v="-13"/>
    <n v="-13"/>
    <n v="-12"/>
    <n v="-12"/>
    <n v="-12"/>
    <n v="-12"/>
    <n v="-12"/>
    <n v="-12"/>
    <n v="-13"/>
    <n v="-13"/>
    <n v="-14"/>
    <n v="-14"/>
    <n v="-14"/>
    <n v="-14"/>
  </r>
  <r>
    <x v="15"/>
    <n v="1402"/>
    <x v="1"/>
    <s v="J-O"/>
    <s v="Generator*"/>
    <n v="28971"/>
    <n v="1208"/>
    <n v="1208"/>
    <n v="1209"/>
    <n v="1209"/>
    <n v="1209"/>
    <n v="1209"/>
    <n v="1208"/>
    <n v="1209"/>
    <n v="1209"/>
    <n v="1209"/>
    <n v="1209"/>
    <n v="1209"/>
    <n v="1208"/>
    <n v="1209"/>
    <n v="1209"/>
    <n v="1207"/>
    <n v="1206"/>
    <n v="1205"/>
    <n v="1204"/>
    <n v="1205"/>
    <n v="1205"/>
    <n v="1204"/>
    <n v="1201"/>
    <n v="1203"/>
  </r>
  <r>
    <x v="15"/>
    <n v="1403"/>
    <x v="2"/>
    <s v="J-O"/>
    <s v="Generator*"/>
    <n v="27916"/>
    <n v="1163"/>
    <n v="1164"/>
    <n v="1165"/>
    <n v="1165"/>
    <n v="1165"/>
    <n v="1165"/>
    <n v="1164"/>
    <n v="1165"/>
    <n v="1165"/>
    <n v="1164"/>
    <n v="1164"/>
    <n v="1164"/>
    <n v="1163"/>
    <n v="1164"/>
    <n v="1165"/>
    <n v="1164"/>
    <n v="1163"/>
    <n v="1162"/>
    <n v="1161"/>
    <n v="1161"/>
    <n v="1162"/>
    <n v="1161"/>
    <n v="1158"/>
    <n v="1159"/>
  </r>
  <r>
    <x v="16"/>
    <n v="1400"/>
    <x v="0"/>
    <s v="PSERT"/>
    <s v="Generator*"/>
    <n v="-447"/>
    <n v="-13"/>
    <n v="-13"/>
    <n v="-18"/>
    <n v="-20"/>
    <n v="-20"/>
    <n v="-22"/>
    <n v="-22"/>
    <n v="-22"/>
    <n v="-22"/>
    <n v="-22"/>
    <n v="-22"/>
    <n v="-22"/>
    <n v="-22"/>
    <n v="-22"/>
    <n v="-22"/>
    <n v="-21"/>
    <n v="-20"/>
    <n v="-15"/>
    <n v="-15"/>
    <n v="-15"/>
    <n v="-15"/>
    <n v="-14"/>
    <n v="-14"/>
    <n v="-14"/>
  </r>
  <r>
    <x v="16"/>
    <n v="1402"/>
    <x v="1"/>
    <s v="J-O"/>
    <s v="Generator*"/>
    <n v="27590"/>
    <n v="1149"/>
    <n v="1149"/>
    <n v="1150"/>
    <n v="1150"/>
    <n v="1150"/>
    <n v="1150"/>
    <n v="1149"/>
    <n v="1148"/>
    <n v="1149"/>
    <n v="1151"/>
    <n v="1151"/>
    <n v="1151"/>
    <n v="1151"/>
    <n v="1151"/>
    <n v="1151"/>
    <n v="1151"/>
    <n v="1150"/>
    <n v="1148"/>
    <n v="1148"/>
    <n v="1149"/>
    <n v="1148"/>
    <n v="1148"/>
    <n v="1149"/>
    <n v="1149"/>
  </r>
  <r>
    <x v="16"/>
    <n v="1403"/>
    <x v="2"/>
    <s v="J-O"/>
    <s v="Generator*"/>
    <n v="27698"/>
    <n v="1156"/>
    <n v="1156"/>
    <n v="1157"/>
    <n v="1157"/>
    <n v="1157"/>
    <n v="1156"/>
    <n v="1155"/>
    <n v="1154"/>
    <n v="1154"/>
    <n v="1152"/>
    <n v="1154"/>
    <n v="1153"/>
    <n v="1152"/>
    <n v="1153"/>
    <n v="1153"/>
    <n v="1153"/>
    <n v="1154"/>
    <n v="1153"/>
    <n v="1153"/>
    <n v="1154"/>
    <n v="1153"/>
    <n v="1153"/>
    <n v="1153"/>
    <n v="1153"/>
  </r>
  <r>
    <x v="17"/>
    <n v="1400"/>
    <x v="0"/>
    <s v="PSERT"/>
    <s v="Generator*"/>
    <n v="-332"/>
    <n v="-13"/>
    <n v="-13"/>
    <n v="-10"/>
    <n v="-10"/>
    <n v="-13"/>
    <n v="-13"/>
    <n v="-14"/>
    <n v="-14"/>
    <n v="-14"/>
    <n v="-15"/>
    <n v="-14"/>
    <n v="-14"/>
    <n v="-14"/>
    <n v="-14"/>
    <n v="-14"/>
    <n v="-14"/>
    <n v="-15"/>
    <n v="-15"/>
    <n v="-15"/>
    <n v="-15"/>
    <n v="-15"/>
    <n v="-15"/>
    <n v="-15"/>
    <n v="-14"/>
  </r>
  <r>
    <x v="17"/>
    <n v="1402"/>
    <x v="1"/>
    <s v="J-O"/>
    <s v="Generator*"/>
    <n v="28129"/>
    <n v="1171"/>
    <n v="1172"/>
    <n v="1172"/>
    <n v="1172"/>
    <n v="1172"/>
    <n v="1171"/>
    <n v="1171"/>
    <n v="1171"/>
    <n v="1171"/>
    <n v="1171"/>
    <n v="1174"/>
    <n v="1174"/>
    <n v="1174"/>
    <n v="1174"/>
    <n v="1174"/>
    <n v="1174"/>
    <n v="1173"/>
    <n v="1172"/>
    <n v="1171"/>
    <n v="1170"/>
    <n v="1171"/>
    <n v="1171"/>
    <n v="1171"/>
    <n v="1172"/>
  </r>
  <r>
    <x v="17"/>
    <n v="1403"/>
    <x v="2"/>
    <s v="J-O"/>
    <s v="Generator*"/>
    <n v="28009"/>
    <n v="1166"/>
    <n v="1166"/>
    <n v="1167"/>
    <n v="1167"/>
    <n v="1167"/>
    <n v="1167"/>
    <n v="1166"/>
    <n v="1165"/>
    <n v="1165"/>
    <n v="1166"/>
    <n v="1170"/>
    <n v="1169"/>
    <n v="1169"/>
    <n v="1168"/>
    <n v="1168"/>
    <n v="1168"/>
    <n v="1168"/>
    <n v="1167"/>
    <n v="1166"/>
    <n v="1166"/>
    <n v="1166"/>
    <n v="1167"/>
    <n v="1167"/>
    <n v="1168"/>
  </r>
  <r>
    <x v="18"/>
    <n v="1400"/>
    <x v="0"/>
    <s v="PSERT"/>
    <s v="Generator*"/>
    <n v="-374"/>
    <n v="-14"/>
    <n v="-14"/>
    <n v="-15"/>
    <n v="-15"/>
    <n v="-15"/>
    <n v="-16"/>
    <n v="-16"/>
    <n v="-16"/>
    <n v="-16"/>
    <n v="-16"/>
    <n v="-16"/>
    <n v="-16"/>
    <n v="-16"/>
    <n v="-16"/>
    <n v="-16"/>
    <n v="-15"/>
    <n v="-15"/>
    <n v="-15"/>
    <n v="-16"/>
    <n v="-16"/>
    <n v="-16"/>
    <n v="-16"/>
    <n v="-16"/>
    <n v="-16"/>
  </r>
  <r>
    <x v="18"/>
    <n v="1402"/>
    <x v="1"/>
    <s v="J-O"/>
    <s v="Generator*"/>
    <n v="27942"/>
    <n v="1164"/>
    <n v="1165"/>
    <n v="1165"/>
    <n v="1166"/>
    <n v="1166"/>
    <n v="1166"/>
    <n v="1164"/>
    <n v="1165"/>
    <n v="1167"/>
    <n v="1166"/>
    <n v="1166"/>
    <n v="1166"/>
    <n v="1167"/>
    <n v="1167"/>
    <n v="1166"/>
    <n v="1165"/>
    <n v="1165"/>
    <n v="1165"/>
    <n v="1164"/>
    <n v="1163"/>
    <n v="1159"/>
    <n v="1158"/>
    <n v="1158"/>
    <n v="1159"/>
  </r>
  <r>
    <x v="18"/>
    <n v="1403"/>
    <x v="2"/>
    <s v="J-O"/>
    <s v="Generator*"/>
    <n v="27985"/>
    <n v="1165"/>
    <n v="1166"/>
    <n v="1166"/>
    <n v="1166"/>
    <n v="1166"/>
    <n v="1166"/>
    <n v="1166"/>
    <n v="1167"/>
    <n v="1168"/>
    <n v="1168"/>
    <n v="1168"/>
    <n v="1168"/>
    <n v="1168"/>
    <n v="1168"/>
    <n v="1167"/>
    <n v="1166"/>
    <n v="1165"/>
    <n v="1165"/>
    <n v="1165"/>
    <n v="1164"/>
    <n v="1164"/>
    <n v="1165"/>
    <n v="1164"/>
    <n v="1164"/>
  </r>
  <r>
    <x v="19"/>
    <n v="1400"/>
    <x v="0"/>
    <s v="PSERT"/>
    <s v="Generator*"/>
    <n v="-313"/>
    <n v="-13"/>
    <n v="-13"/>
    <n v="-13"/>
    <n v="-13"/>
    <n v="-14"/>
    <n v="-14"/>
    <n v="-14"/>
    <n v="-14"/>
    <n v="-14"/>
    <n v="-14"/>
    <n v="-13"/>
    <n v="-13"/>
    <n v="-13"/>
    <n v="-12"/>
    <n v="-12"/>
    <n v="-12"/>
    <n v="-12"/>
    <n v="-12"/>
    <n v="-13"/>
    <n v="-13"/>
    <n v="-13"/>
    <n v="-13"/>
    <n v="-13"/>
    <n v="-13"/>
  </r>
  <r>
    <x v="19"/>
    <n v="1402"/>
    <x v="1"/>
    <s v="J-O"/>
    <s v="Generator*"/>
    <n v="28493"/>
    <n v="1181"/>
    <n v="1183"/>
    <n v="1187"/>
    <n v="1187"/>
    <n v="1188"/>
    <n v="1188"/>
    <n v="1187"/>
    <n v="1188"/>
    <n v="1189"/>
    <n v="1189"/>
    <n v="1189"/>
    <n v="1189"/>
    <n v="1188"/>
    <n v="1188"/>
    <n v="1188"/>
    <n v="1188"/>
    <n v="1188"/>
    <n v="1187"/>
    <n v="1187"/>
    <n v="1187"/>
    <n v="1186"/>
    <n v="1187"/>
    <n v="1187"/>
    <n v="1187"/>
  </r>
  <r>
    <x v="19"/>
    <n v="1403"/>
    <x v="2"/>
    <s v="J-O"/>
    <s v="Generator*"/>
    <n v="27782"/>
    <n v="1157"/>
    <n v="1158"/>
    <n v="1157"/>
    <n v="1158"/>
    <n v="1158"/>
    <n v="1158"/>
    <n v="1158"/>
    <n v="1158"/>
    <n v="1159"/>
    <n v="1159"/>
    <n v="1158"/>
    <n v="1158"/>
    <n v="1158"/>
    <n v="1158"/>
    <n v="1158"/>
    <n v="1158"/>
    <n v="1157"/>
    <n v="1157"/>
    <n v="1156"/>
    <n v="1157"/>
    <n v="1156"/>
    <n v="1157"/>
    <n v="1157"/>
    <n v="1157"/>
  </r>
  <r>
    <x v="20"/>
    <n v="1400"/>
    <x v="0"/>
    <s v="PSERT"/>
    <s v="Generator*"/>
    <n v="-353"/>
    <n v="-15"/>
    <n v="-14"/>
    <n v="-14"/>
    <n v="-14"/>
    <n v="-14"/>
    <n v="-14"/>
    <n v="-14"/>
    <n v="-14"/>
    <n v="-15"/>
    <n v="-15"/>
    <n v="-15"/>
    <n v="-15"/>
    <n v="-15"/>
    <n v="-15"/>
    <n v="-15"/>
    <n v="-15"/>
    <n v="-15"/>
    <n v="-15"/>
    <n v="-15"/>
    <n v="-15"/>
    <n v="-15"/>
    <n v="-15"/>
    <n v="-15"/>
    <n v="-15"/>
  </r>
  <r>
    <x v="20"/>
    <n v="1402"/>
    <x v="1"/>
    <s v="J-O"/>
    <s v="Generator*"/>
    <n v="28106"/>
    <n v="1171"/>
    <n v="1171"/>
    <n v="1171"/>
    <n v="1171"/>
    <n v="1171"/>
    <n v="1171"/>
    <n v="1171"/>
    <n v="1172"/>
    <n v="1173"/>
    <n v="1173"/>
    <n v="1173"/>
    <n v="1173"/>
    <n v="1173"/>
    <n v="1173"/>
    <n v="1171"/>
    <n v="1171"/>
    <n v="1171"/>
    <n v="1170"/>
    <n v="1169"/>
    <n v="1169"/>
    <n v="1169"/>
    <n v="1169"/>
    <n v="1170"/>
    <n v="1170"/>
  </r>
  <r>
    <x v="20"/>
    <n v="1403"/>
    <x v="2"/>
    <s v="J-O"/>
    <s v="Generator*"/>
    <n v="27741"/>
    <n v="1158"/>
    <n v="1159"/>
    <n v="1159"/>
    <n v="1159"/>
    <n v="1159"/>
    <n v="1159"/>
    <n v="1158"/>
    <n v="1159"/>
    <n v="1160"/>
    <n v="1160"/>
    <n v="1160"/>
    <n v="1161"/>
    <n v="1160"/>
    <n v="1159"/>
    <n v="1158"/>
    <n v="1151"/>
    <n v="1150"/>
    <n v="1150"/>
    <n v="1150"/>
    <n v="1150"/>
    <n v="1150"/>
    <n v="1150"/>
    <n v="1151"/>
    <n v="1151"/>
  </r>
  <r>
    <x v="21"/>
    <n v="1400"/>
    <x v="0"/>
    <s v="PSERT"/>
    <s v="Generator*"/>
    <n v="-347"/>
    <n v="-14"/>
    <n v="-14"/>
    <n v="-14"/>
    <n v="-14"/>
    <n v="-14"/>
    <n v="-14"/>
    <n v="-14"/>
    <n v="-14"/>
    <n v="-14"/>
    <n v="-14"/>
    <n v="-14"/>
    <n v="-14"/>
    <n v="-14"/>
    <n v="-15"/>
    <n v="-15"/>
    <n v="-15"/>
    <n v="-15"/>
    <n v="-15"/>
    <n v="-15"/>
    <n v="-15"/>
    <n v="-15"/>
    <n v="-15"/>
    <n v="-15"/>
    <n v="-15"/>
  </r>
  <r>
    <x v="21"/>
    <n v="1402"/>
    <x v="1"/>
    <s v="J-O"/>
    <s v="Generator*"/>
    <n v="28357"/>
    <n v="1182"/>
    <n v="1182"/>
    <n v="1182"/>
    <n v="1182"/>
    <n v="1181"/>
    <n v="1181"/>
    <n v="1181"/>
    <n v="1181"/>
    <n v="1181"/>
    <n v="1183"/>
    <n v="1184"/>
    <n v="1184"/>
    <n v="1184"/>
    <n v="1184"/>
    <n v="1183"/>
    <n v="1182"/>
    <n v="1181"/>
    <n v="1181"/>
    <n v="1180"/>
    <n v="1180"/>
    <n v="1180"/>
    <n v="1179"/>
    <n v="1179"/>
    <n v="1180"/>
  </r>
  <r>
    <x v="21"/>
    <n v="1403"/>
    <x v="2"/>
    <s v="J-O"/>
    <s v="Generator*"/>
    <n v="27585"/>
    <n v="1150"/>
    <n v="1150"/>
    <n v="1150"/>
    <n v="1151"/>
    <n v="1151"/>
    <n v="1151"/>
    <n v="1149"/>
    <n v="1149"/>
    <n v="1149"/>
    <n v="1150"/>
    <n v="1151"/>
    <n v="1151"/>
    <n v="1152"/>
    <n v="1151"/>
    <n v="1150"/>
    <n v="1149"/>
    <n v="1149"/>
    <n v="1147"/>
    <n v="1146"/>
    <n v="1147"/>
    <n v="1148"/>
    <n v="1148"/>
    <n v="1148"/>
    <n v="1148"/>
  </r>
  <r>
    <x v="22"/>
    <n v="1400"/>
    <x v="0"/>
    <s v="PSERT"/>
    <s v="Generator*"/>
    <n v="-353"/>
    <n v="-15"/>
    <n v="-15"/>
    <n v="-14"/>
    <n v="-14"/>
    <n v="-15"/>
    <n v="-15"/>
    <n v="-15"/>
    <n v="-15"/>
    <n v="-14"/>
    <n v="-14"/>
    <n v="-14"/>
    <n v="-14"/>
    <n v="-14"/>
    <n v="-14"/>
    <n v="-14"/>
    <n v="-14"/>
    <n v="-15"/>
    <n v="-15"/>
    <n v="-16"/>
    <n v="-16"/>
    <n v="-16"/>
    <n v="-15"/>
    <n v="-15"/>
    <n v="-15"/>
  </r>
  <r>
    <x v="22"/>
    <n v="1402"/>
    <x v="1"/>
    <s v="J-O"/>
    <s v="Generator*"/>
    <n v="28339"/>
    <n v="1182"/>
    <n v="1182"/>
    <n v="1183"/>
    <n v="1183"/>
    <n v="1183"/>
    <n v="1183"/>
    <n v="1182"/>
    <n v="1180"/>
    <n v="1181"/>
    <n v="1181"/>
    <n v="1180"/>
    <n v="1180"/>
    <n v="1180"/>
    <n v="1179"/>
    <n v="1179"/>
    <n v="1180"/>
    <n v="1180"/>
    <n v="1180"/>
    <n v="1179"/>
    <n v="1179"/>
    <n v="1180"/>
    <n v="1181"/>
    <n v="1181"/>
    <n v="1181"/>
  </r>
  <r>
    <x v="22"/>
    <n v="1403"/>
    <x v="2"/>
    <s v="J-O"/>
    <s v="Generator*"/>
    <n v="27512"/>
    <n v="1148"/>
    <n v="1149"/>
    <n v="1148"/>
    <n v="1147"/>
    <n v="1147"/>
    <n v="1147"/>
    <n v="1147"/>
    <n v="1146"/>
    <n v="1146"/>
    <n v="1147"/>
    <n v="1145"/>
    <n v="1145"/>
    <n v="1145"/>
    <n v="1145"/>
    <n v="1145"/>
    <n v="1146"/>
    <n v="1147"/>
    <n v="1146"/>
    <n v="1145"/>
    <n v="1145"/>
    <n v="1145"/>
    <n v="1147"/>
    <n v="1147"/>
    <n v="1147"/>
  </r>
  <r>
    <x v="23"/>
    <n v="1400"/>
    <x v="0"/>
    <s v="PSERT"/>
    <s v="Generator*"/>
    <n v="-402"/>
    <n v="-16"/>
    <n v="-16"/>
    <n v="-16"/>
    <n v="-16"/>
    <n v="-17"/>
    <n v="-17"/>
    <n v="-17"/>
    <n v="-17"/>
    <n v="-17"/>
    <n v="-16"/>
    <n v="-17"/>
    <n v="-17"/>
    <n v="-17"/>
    <n v="-17"/>
    <n v="-17"/>
    <n v="-17"/>
    <n v="-16"/>
    <n v="-16"/>
    <n v="-17"/>
    <n v="-16"/>
    <n v="-16"/>
    <n v="-18"/>
    <n v="-18"/>
    <n v="-18"/>
  </r>
  <r>
    <x v="23"/>
    <n v="1402"/>
    <x v="1"/>
    <s v="J-O"/>
    <s v="Generator*"/>
    <n v="28368"/>
    <n v="1183"/>
    <n v="1183"/>
    <n v="1183"/>
    <n v="1184"/>
    <n v="1183"/>
    <n v="1183"/>
    <n v="1183"/>
    <n v="1183"/>
    <n v="1183"/>
    <n v="1182"/>
    <n v="1182"/>
    <n v="1182"/>
    <n v="1182"/>
    <n v="1181"/>
    <n v="1181"/>
    <n v="1182"/>
    <n v="1182"/>
    <n v="1182"/>
    <n v="1180"/>
    <n v="1180"/>
    <n v="1181"/>
    <n v="1181"/>
    <n v="1181"/>
    <n v="1181"/>
  </r>
  <r>
    <x v="23"/>
    <n v="1403"/>
    <x v="2"/>
    <s v="J-O"/>
    <s v="Generator*"/>
    <n v="27685"/>
    <n v="1163"/>
    <n v="1154"/>
    <n v="1152"/>
    <n v="1153"/>
    <n v="1153"/>
    <n v="1152"/>
    <n v="1151"/>
    <n v="1150"/>
    <n v="1150"/>
    <n v="1150"/>
    <n v="1150"/>
    <n v="1152"/>
    <n v="1153"/>
    <n v="1154"/>
    <n v="1154"/>
    <n v="1155"/>
    <n v="1155"/>
    <n v="1155"/>
    <n v="1155"/>
    <n v="1154"/>
    <n v="1154"/>
    <n v="1155"/>
    <n v="1155"/>
    <n v="1156"/>
  </r>
  <r>
    <x v="24"/>
    <n v="1400"/>
    <x v="0"/>
    <s v="PSERT"/>
    <s v="Generator*"/>
    <n v="-342"/>
    <n v="-14"/>
    <n v="-14"/>
    <n v="-14"/>
    <n v="-14"/>
    <n v="-14"/>
    <n v="-14"/>
    <n v="-15"/>
    <n v="-15"/>
    <n v="-15"/>
    <n v="-15"/>
    <n v="-14"/>
    <n v="-15"/>
    <n v="-15"/>
    <n v="-14"/>
    <n v="-14"/>
    <n v="-14"/>
    <n v="-14"/>
    <n v="-14"/>
    <n v="-14"/>
    <n v="-14"/>
    <n v="-14"/>
    <n v="-14"/>
    <n v="-14"/>
    <n v="-14"/>
  </r>
  <r>
    <x v="24"/>
    <n v="1402"/>
    <x v="1"/>
    <s v="J-O"/>
    <s v="Generator*"/>
    <n v="28390"/>
    <n v="1183"/>
    <n v="1183"/>
    <n v="1183"/>
    <n v="1184"/>
    <n v="1184"/>
    <n v="1184"/>
    <n v="1184"/>
    <n v="1184"/>
    <n v="1184"/>
    <n v="1183"/>
    <n v="1184"/>
    <n v="1184"/>
    <n v="1184"/>
    <n v="1183"/>
    <n v="1182"/>
    <n v="1182"/>
    <n v="1182"/>
    <n v="1182"/>
    <n v="1182"/>
    <n v="1182"/>
    <n v="1182"/>
    <n v="1182"/>
    <n v="1182"/>
    <n v="1181"/>
  </r>
  <r>
    <x v="24"/>
    <n v="1403"/>
    <x v="2"/>
    <s v="J-O"/>
    <s v="Generator*"/>
    <n v="27233"/>
    <n v="1132"/>
    <n v="1132"/>
    <n v="1132"/>
    <n v="1133"/>
    <n v="1135"/>
    <n v="1137"/>
    <n v="1137"/>
    <n v="1136"/>
    <n v="1135"/>
    <n v="1134"/>
    <n v="1136"/>
    <n v="1135"/>
    <n v="1136"/>
    <n v="1135"/>
    <n v="1135"/>
    <n v="1135"/>
    <n v="1136"/>
    <n v="1136"/>
    <n v="1135"/>
    <n v="1135"/>
    <n v="1135"/>
    <n v="1134"/>
    <n v="1134"/>
    <n v="1133"/>
  </r>
  <r>
    <x v="25"/>
    <n v="1400"/>
    <x v="0"/>
    <s v="PSERT"/>
    <s v="Generator*"/>
    <n v="-396"/>
    <n v="-16"/>
    <n v="-16"/>
    <n v="-16"/>
    <n v="-16"/>
    <n v="-16"/>
    <n v="-19"/>
    <n v="-16"/>
    <n v="-16"/>
    <n v="-17"/>
    <n v="-17"/>
    <n v="-17"/>
    <n v="-12"/>
    <n v="-15"/>
    <n v="-17"/>
    <n v="-17"/>
    <n v="-17"/>
    <n v="-17"/>
    <n v="-17"/>
    <n v="-17"/>
    <n v="-17"/>
    <n v="-17"/>
    <n v="-17"/>
    <n v="-17"/>
    <n v="-17"/>
  </r>
  <r>
    <x v="25"/>
    <n v="1402"/>
    <x v="1"/>
    <s v="J-O"/>
    <s v="Generator*"/>
    <n v="28203"/>
    <n v="1176"/>
    <n v="1176"/>
    <n v="1177"/>
    <n v="1176"/>
    <n v="1176"/>
    <n v="1176"/>
    <n v="1176"/>
    <n v="1176"/>
    <n v="1176"/>
    <n v="1174"/>
    <n v="1174"/>
    <n v="1174"/>
    <n v="1175"/>
    <n v="1175"/>
    <n v="1175"/>
    <n v="1174"/>
    <n v="1174"/>
    <n v="1175"/>
    <n v="1174"/>
    <n v="1174"/>
    <n v="1174"/>
    <n v="1175"/>
    <n v="1175"/>
    <n v="1176"/>
  </r>
  <r>
    <x v="25"/>
    <n v="1403"/>
    <x v="2"/>
    <s v="J-O"/>
    <s v="Generator*"/>
    <n v="27871"/>
    <n v="1156"/>
    <n v="1160"/>
    <n v="1164"/>
    <n v="1165"/>
    <n v="1165"/>
    <n v="1164"/>
    <n v="1163"/>
    <n v="1159"/>
    <n v="1159"/>
    <n v="1159"/>
    <n v="1159"/>
    <n v="1159"/>
    <n v="1159"/>
    <n v="1160"/>
    <n v="1160"/>
    <n v="1159"/>
    <n v="1161"/>
    <n v="1163"/>
    <n v="1163"/>
    <n v="1163"/>
    <n v="1163"/>
    <n v="1163"/>
    <n v="1162"/>
    <n v="1163"/>
  </r>
  <r>
    <x v="26"/>
    <n v="1400"/>
    <x v="0"/>
    <s v="PSERT"/>
    <s v="Generator*"/>
    <n v="-362"/>
    <n v="-14"/>
    <n v="-14"/>
    <n v="-15"/>
    <n v="-15"/>
    <n v="-15"/>
    <n v="-16"/>
    <n v="-16"/>
    <n v="-16"/>
    <n v="-16"/>
    <n v="-16"/>
    <n v="-15"/>
    <n v="-16"/>
    <n v="-13"/>
    <n v="-11"/>
    <n v="-15"/>
    <n v="-15"/>
    <n v="-15"/>
    <n v="-15"/>
    <n v="-15"/>
    <n v="-15"/>
    <n v="-16"/>
    <n v="-16"/>
    <n v="-16"/>
    <n v="-16"/>
  </r>
  <r>
    <x v="26"/>
    <n v="1402"/>
    <x v="1"/>
    <s v="J-O"/>
    <s v="Generator*"/>
    <n v="28456"/>
    <n v="1186"/>
    <n v="1186"/>
    <n v="1186"/>
    <n v="1186"/>
    <n v="1186"/>
    <n v="1186"/>
    <n v="1187"/>
    <n v="1186"/>
    <n v="1187"/>
    <n v="1187"/>
    <n v="1187"/>
    <n v="1187"/>
    <n v="1187"/>
    <n v="1187"/>
    <n v="1187"/>
    <n v="1186"/>
    <n v="1185"/>
    <n v="1184"/>
    <n v="1184"/>
    <n v="1185"/>
    <n v="1184"/>
    <n v="1184"/>
    <n v="1183"/>
    <n v="1183"/>
  </r>
  <r>
    <x v="26"/>
    <n v="1403"/>
    <x v="2"/>
    <s v="J-O"/>
    <s v="Generator*"/>
    <n v="27722"/>
    <n v="1158"/>
    <n v="1158"/>
    <n v="1158"/>
    <n v="1158"/>
    <n v="1158"/>
    <n v="1158"/>
    <n v="1158"/>
    <n v="1154"/>
    <n v="1155"/>
    <n v="1155"/>
    <n v="1154"/>
    <n v="1154"/>
    <n v="1152"/>
    <n v="1151"/>
    <n v="1151"/>
    <n v="1152"/>
    <n v="1153"/>
    <n v="1154"/>
    <n v="1155"/>
    <n v="1156"/>
    <n v="1155"/>
    <n v="1155"/>
    <n v="1155"/>
    <n v="1155"/>
  </r>
  <r>
    <x v="27"/>
    <n v="1400"/>
    <x v="0"/>
    <s v="PSERT"/>
    <s v="Generator*"/>
    <n v="-507"/>
    <n v="-14"/>
    <n v="-14"/>
    <n v="-20"/>
    <n v="-22"/>
    <n v="-22"/>
    <n v="-22"/>
    <n v="-22"/>
    <n v="-22"/>
    <n v="-22"/>
    <n v="-22"/>
    <n v="-22"/>
    <n v="-22"/>
    <n v="-22"/>
    <n v="-22"/>
    <n v="-22"/>
    <n v="-21"/>
    <n v="-21"/>
    <n v="-21"/>
    <n v="-21"/>
    <n v="-21"/>
    <n v="-21"/>
    <n v="-22"/>
    <n v="-23"/>
    <n v="-24"/>
  </r>
  <r>
    <x v="27"/>
    <n v="1402"/>
    <x v="1"/>
    <s v="J-O"/>
    <s v="Generator*"/>
    <n v="28546"/>
    <n v="1189"/>
    <n v="1189"/>
    <n v="1190"/>
    <n v="1189"/>
    <n v="1190"/>
    <n v="1190"/>
    <n v="1190"/>
    <n v="1190"/>
    <n v="1190"/>
    <n v="1191"/>
    <n v="1192"/>
    <n v="1191"/>
    <n v="1191"/>
    <n v="1191"/>
    <n v="1191"/>
    <n v="1190"/>
    <n v="1189"/>
    <n v="1188"/>
    <n v="1188"/>
    <n v="1187"/>
    <n v="1188"/>
    <n v="1188"/>
    <n v="1187"/>
    <n v="1187"/>
  </r>
  <r>
    <x v="27"/>
    <n v="1403"/>
    <x v="2"/>
    <s v="J-O"/>
    <s v="Generator*"/>
    <n v="27751"/>
    <n v="1156"/>
    <n v="1157"/>
    <n v="1157"/>
    <n v="1157"/>
    <n v="1158"/>
    <n v="1158"/>
    <n v="1157"/>
    <n v="1156"/>
    <n v="1155"/>
    <n v="1156"/>
    <n v="1156"/>
    <n v="1158"/>
    <n v="1159"/>
    <n v="1158"/>
    <n v="1158"/>
    <n v="1158"/>
    <n v="1157"/>
    <n v="1156"/>
    <n v="1155"/>
    <n v="1154"/>
    <n v="1154"/>
    <n v="1154"/>
    <n v="1154"/>
    <n v="1153"/>
  </r>
  <r>
    <x v="28"/>
    <n v="1400"/>
    <x v="0"/>
    <s v="PSERT"/>
    <s v="Generator*"/>
    <n v="-674"/>
    <n v="-24"/>
    <n v="-24"/>
    <n v="-24"/>
    <n v="-24"/>
    <n v="-27"/>
    <n v="-28"/>
    <n v="-28"/>
    <n v="-28"/>
    <n v="-29"/>
    <n v="-29"/>
    <n v="-29"/>
    <n v="-29"/>
    <n v="-29"/>
    <n v="-29"/>
    <n v="-29"/>
    <n v="-29"/>
    <n v="-29"/>
    <n v="-29"/>
    <n v="-29"/>
    <n v="-29"/>
    <n v="-29"/>
    <n v="-30"/>
    <n v="-30"/>
    <n v="-30"/>
  </r>
  <r>
    <x v="28"/>
    <n v="1402"/>
    <x v="1"/>
    <s v="J-O"/>
    <s v="Generator*"/>
    <n v="28233"/>
    <n v="1176"/>
    <n v="1176"/>
    <n v="1177"/>
    <n v="1177"/>
    <n v="1176"/>
    <n v="1176"/>
    <n v="1176"/>
    <n v="1175"/>
    <n v="1177"/>
    <n v="1178"/>
    <n v="1178"/>
    <n v="1178"/>
    <n v="1179"/>
    <n v="1178"/>
    <n v="1177"/>
    <n v="1178"/>
    <n v="1177"/>
    <n v="1176"/>
    <n v="1174"/>
    <n v="1175"/>
    <n v="1175"/>
    <n v="1175"/>
    <n v="1174"/>
    <n v="1175"/>
  </r>
  <r>
    <x v="28"/>
    <n v="1403"/>
    <x v="2"/>
    <s v="J-O"/>
    <s v="Generator*"/>
    <n v="27770"/>
    <n v="1156"/>
    <n v="1157"/>
    <n v="1158"/>
    <n v="1158"/>
    <n v="1157"/>
    <n v="1157"/>
    <n v="1157"/>
    <n v="1156"/>
    <n v="1157"/>
    <n v="1158"/>
    <n v="1158"/>
    <n v="1158"/>
    <n v="1159"/>
    <n v="1159"/>
    <n v="1158"/>
    <n v="1158"/>
    <n v="1158"/>
    <n v="1156"/>
    <n v="1155"/>
    <n v="1156"/>
    <n v="1156"/>
    <n v="1156"/>
    <n v="1156"/>
    <n v="1156"/>
  </r>
  <r>
    <x v="29"/>
    <n v="1400"/>
    <x v="0"/>
    <s v="PSERT"/>
    <s v="Generator*"/>
    <n v="3606"/>
    <n v="-30"/>
    <n v="-30"/>
    <n v="-31"/>
    <n v="-31"/>
    <n v="-31"/>
    <n v="-31"/>
    <n v="-31"/>
    <n v="-31"/>
    <n v="-31"/>
    <n v="-31"/>
    <n v="4"/>
    <n v="143"/>
    <n v="170"/>
    <n v="172"/>
    <n v="190"/>
    <n v="190"/>
    <n v="213"/>
    <n v="383"/>
    <n v="425"/>
    <n v="416"/>
    <n v="410"/>
    <n v="406"/>
    <n v="397"/>
    <n v="395"/>
  </r>
  <r>
    <x v="29"/>
    <n v="1402"/>
    <x v="1"/>
    <s v="J-O"/>
    <s v="Generator*"/>
    <n v="28242"/>
    <n v="1183"/>
    <n v="1183"/>
    <n v="1178"/>
    <n v="1177"/>
    <n v="1176"/>
    <n v="1175"/>
    <n v="1175"/>
    <n v="1176"/>
    <n v="1177"/>
    <n v="1178"/>
    <n v="1178"/>
    <n v="1177"/>
    <n v="1177"/>
    <n v="1176"/>
    <n v="1176"/>
    <n v="1176"/>
    <n v="1177"/>
    <n v="1177"/>
    <n v="1175"/>
    <n v="1174"/>
    <n v="1175"/>
    <n v="1175"/>
    <n v="1175"/>
    <n v="1176"/>
  </r>
  <r>
    <x v="29"/>
    <n v="1403"/>
    <x v="2"/>
    <s v="J-O"/>
    <s v="Generator*"/>
    <n v="27733"/>
    <n v="1153"/>
    <n v="1154"/>
    <n v="1155"/>
    <n v="1156"/>
    <n v="1155"/>
    <n v="1155"/>
    <n v="1155"/>
    <n v="1155"/>
    <n v="1156"/>
    <n v="1157"/>
    <n v="1157"/>
    <n v="1157"/>
    <n v="1157"/>
    <n v="1156"/>
    <n v="1156"/>
    <n v="1156"/>
    <n v="1156"/>
    <n v="1156"/>
    <n v="1154"/>
    <n v="1154"/>
    <n v="1155"/>
    <n v="1156"/>
    <n v="1156"/>
    <n v="1156"/>
  </r>
  <r>
    <x v="30"/>
    <n v="1400"/>
    <x v="0"/>
    <s v="PSERT"/>
    <s v="Generator*"/>
    <n v="16247"/>
    <n v="316"/>
    <n v="350"/>
    <n v="376"/>
    <n v="410"/>
    <n v="464"/>
    <n v="540"/>
    <n v="614"/>
    <n v="667"/>
    <n v="712"/>
    <n v="762"/>
    <n v="812"/>
    <n v="817"/>
    <n v="806"/>
    <n v="797"/>
    <n v="796"/>
    <n v="797"/>
    <n v="797"/>
    <n v="795"/>
    <n v="794"/>
    <n v="785"/>
    <n v="774"/>
    <n v="764"/>
    <n v="755"/>
    <n v="747"/>
  </r>
  <r>
    <x v="30"/>
    <n v="1402"/>
    <x v="1"/>
    <s v="J-O"/>
    <s v="Generator*"/>
    <n v="28263"/>
    <n v="1176"/>
    <n v="1176"/>
    <n v="1175"/>
    <n v="1177"/>
    <n v="1177"/>
    <n v="1178"/>
    <n v="1176"/>
    <n v="1176"/>
    <n v="1177"/>
    <n v="1179"/>
    <n v="1183"/>
    <n v="1179"/>
    <n v="1178"/>
    <n v="1178"/>
    <n v="1178"/>
    <n v="1178"/>
    <n v="1178"/>
    <n v="1179"/>
    <n v="1178"/>
    <n v="1177"/>
    <n v="1177"/>
    <n v="1177"/>
    <n v="1178"/>
    <n v="1178"/>
  </r>
  <r>
    <x v="30"/>
    <n v="1403"/>
    <x v="2"/>
    <s v="J-O"/>
    <s v="Generator*"/>
    <n v="27743"/>
    <n v="1159"/>
    <n v="1159"/>
    <n v="1159"/>
    <n v="1160"/>
    <n v="1160"/>
    <n v="1159"/>
    <n v="1159"/>
    <n v="1154"/>
    <n v="1153"/>
    <n v="1151"/>
    <n v="1151"/>
    <n v="1153"/>
    <n v="1153"/>
    <n v="1153"/>
    <n v="1153"/>
    <n v="1153"/>
    <n v="1152"/>
    <n v="1152"/>
    <n v="1152"/>
    <n v="1155"/>
    <n v="1160"/>
    <n v="1161"/>
    <n v="1161"/>
    <n v="1161"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m/>
    <x v="3"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Z35" firstHeaderRow="0" firstDataRow="1" firstDataCol="1" rowPageCount="1" colPageCount="1"/>
  <pivotFields count="30">
    <pivotField axis="axisRow" numFmtId="14" showAll="0">
      <items count="63">
        <item m="1" x="33"/>
        <item m="1" x="46"/>
        <item m="1" x="58"/>
        <item m="1" x="41"/>
        <item m="1" x="53"/>
        <item m="1" x="36"/>
        <item m="1" x="49"/>
        <item m="1" x="61"/>
        <item m="1" x="44"/>
        <item m="1" x="56"/>
        <item m="1" x="39"/>
        <item m="1" x="52"/>
        <item m="1" x="35"/>
        <item m="1" x="48"/>
        <item m="1" x="60"/>
        <item m="1" x="43"/>
        <item m="1" x="55"/>
        <item m="1" x="38"/>
        <item m="1" x="51"/>
        <item m="1" x="34"/>
        <item m="1" x="47"/>
        <item m="1" x="59"/>
        <item m="1" x="42"/>
        <item m="1" x="54"/>
        <item m="1" x="37"/>
        <item m="1" x="50"/>
        <item m="1" x="32"/>
        <item m="1" x="45"/>
        <item m="1" x="57"/>
        <item m="1" x="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showAll="0"/>
    <pivotField axis="axisPage" multipleItemSelectionAllowed="1" showAll="0">
      <items count="6">
        <item x="0"/>
        <item h="1" x="1"/>
        <item h="1" x="2"/>
        <item h="1" m="1" x="4"/>
        <item h="1" x="3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32"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-2"/>
  </colFields>
  <colItems count="2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</colItems>
  <pageFields count="1">
    <pageField fld="2" hier="-1"/>
  </pageFields>
  <dataFields count="25">
    <dataField name="Sum of 1" fld="6" baseField="0" baseItem="0"/>
    <dataField name="Sum of 2" fld="7" baseField="0" baseItem="0"/>
    <dataField name="Sum of 3" fld="8" baseField="0" baseItem="0"/>
    <dataField name="Sum of 4" fld="9" baseField="0" baseItem="0"/>
    <dataField name="Sum of 5" fld="10" baseField="0" baseItem="0"/>
    <dataField name="Sum of 6" fld="11" baseField="0" baseItem="0"/>
    <dataField name="Sum of 7" fld="12" baseField="0" baseItem="0"/>
    <dataField name="Sum of 8" fld="13" baseField="0" baseItem="0"/>
    <dataField name="Sum of 9" fld="14" baseField="0" baseItem="0"/>
    <dataField name="Sum of 10" fld="15" baseField="0" baseItem="0"/>
    <dataField name="Sum of 11" fld="16" baseField="0" baseItem="0"/>
    <dataField name="Sum of 12" fld="17" baseField="0" baseItem="0"/>
    <dataField name="Sum of 13" fld="18" baseField="0" baseItem="0"/>
    <dataField name="Sum of 14" fld="19" baseField="0" baseItem="0"/>
    <dataField name="Sum of 15" fld="20" baseField="0" baseItem="0"/>
    <dataField name="Sum of 16" fld="21" baseField="0" baseItem="0"/>
    <dataField name="Sum of 17" fld="22" baseField="0" baseItem="0"/>
    <dataField name="Sum of 18" fld="23" baseField="0" baseItem="0"/>
    <dataField name="Sum of 19" fld="24" baseField="0" baseItem="0"/>
    <dataField name="Sum of 20" fld="25" baseField="0" baseItem="0"/>
    <dataField name="Sum of 21" fld="26" baseField="0" baseItem="0"/>
    <dataField name="Sum of 22" fld="27" baseField="0" baseItem="0"/>
    <dataField name="Sum of 23" fld="28" baseField="0" baseItem="0"/>
    <dataField name="Sum of 24" fld="29" baseField="0" baseItem="0"/>
    <dataField name="Sum of Total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7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Z35" firstHeaderRow="0" firstDataRow="1" firstDataCol="1" rowPageCount="1" colPageCount="1"/>
  <pivotFields count="30">
    <pivotField axis="axisRow" numFmtId="14" showAll="0">
      <items count="63">
        <item m="1" x="33"/>
        <item m="1" x="46"/>
        <item m="1" x="58"/>
        <item m="1" x="41"/>
        <item m="1" x="53"/>
        <item m="1" x="36"/>
        <item m="1" x="49"/>
        <item m="1" x="61"/>
        <item m="1" x="44"/>
        <item m="1" x="56"/>
        <item m="1" x="39"/>
        <item m="1" x="52"/>
        <item m="1" x="35"/>
        <item m="1" x="48"/>
        <item m="1" x="60"/>
        <item m="1" x="43"/>
        <item m="1" x="55"/>
        <item m="1" x="38"/>
        <item m="1" x="51"/>
        <item m="1" x="34"/>
        <item m="1" x="47"/>
        <item m="1" x="59"/>
        <item m="1" x="42"/>
        <item m="1" x="54"/>
        <item m="1" x="37"/>
        <item m="1" x="50"/>
        <item m="1" x="32"/>
        <item m="1" x="45"/>
        <item m="1" x="57"/>
        <item m="1" x="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showAll="0"/>
    <pivotField axis="axisPage" multipleItemSelectionAllowed="1" showAll="0">
      <items count="6">
        <item h="1" x="0"/>
        <item x="1"/>
        <item h="1" x="2"/>
        <item h="1" m="1" x="4"/>
        <item h="1" x="3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32"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-2"/>
  </colFields>
  <colItems count="2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</colItems>
  <pageFields count="1">
    <pageField fld="2" hier="-1"/>
  </pageFields>
  <dataFields count="25">
    <dataField name="Sum of 1" fld="6" baseField="0" baseItem="0"/>
    <dataField name="Sum of 2" fld="7" baseField="0" baseItem="0"/>
    <dataField name="Sum of 3" fld="8" baseField="0" baseItem="0"/>
    <dataField name="Sum of 4" fld="9" baseField="0" baseItem="0"/>
    <dataField name="Sum of 5" fld="10" baseField="0" baseItem="0"/>
    <dataField name="Sum of 6" fld="11" baseField="0" baseItem="0"/>
    <dataField name="Sum of 7" fld="12" baseField="0" baseItem="0"/>
    <dataField name="Sum of 8" fld="13" baseField="0" baseItem="0"/>
    <dataField name="Sum of 9" fld="14" baseField="0" baseItem="0"/>
    <dataField name="Sum of 10" fld="15" baseField="0" baseItem="0"/>
    <dataField name="Sum of 11" fld="16" baseField="0" baseItem="0"/>
    <dataField name="Sum of 12" fld="17" baseField="0" baseItem="0"/>
    <dataField name="Sum of 13" fld="18" baseField="0" baseItem="0"/>
    <dataField name="Sum of 14" fld="19" baseField="0" baseItem="0"/>
    <dataField name="Sum of 15" fld="20" baseField="0" baseItem="0"/>
    <dataField name="Sum of 16" fld="21" baseField="0" baseItem="0"/>
    <dataField name="Sum of 17" fld="22" baseField="0" baseItem="0"/>
    <dataField name="Sum of 18" fld="23" baseField="0" baseItem="0"/>
    <dataField name="Sum of 19" fld="24" baseField="0" baseItem="0"/>
    <dataField name="Sum of 20" fld="25" baseField="0" baseItem="0"/>
    <dataField name="Sum of 21" fld="26" baseField="0" baseItem="0"/>
    <dataField name="Sum of 22" fld="27" baseField="0" baseItem="0"/>
    <dataField name="Sum of 23" fld="28" baseField="0" baseItem="0"/>
    <dataField name="Sum of 24" fld="29" baseField="0" baseItem="0"/>
    <dataField name="Sum of Total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7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Z35" firstHeaderRow="0" firstDataRow="1" firstDataCol="1" rowPageCount="1" colPageCount="1"/>
  <pivotFields count="30">
    <pivotField axis="axisRow" numFmtId="14" showAll="0">
      <items count="63">
        <item m="1" x="33"/>
        <item m="1" x="46"/>
        <item m="1" x="58"/>
        <item m="1" x="41"/>
        <item m="1" x="53"/>
        <item m="1" x="36"/>
        <item m="1" x="49"/>
        <item m="1" x="61"/>
        <item m="1" x="44"/>
        <item m="1" x="56"/>
        <item m="1" x="39"/>
        <item m="1" x="52"/>
        <item m="1" x="35"/>
        <item m="1" x="48"/>
        <item m="1" x="60"/>
        <item m="1" x="43"/>
        <item m="1" x="55"/>
        <item m="1" x="38"/>
        <item m="1" x="51"/>
        <item m="1" x="34"/>
        <item m="1" x="47"/>
        <item m="1" x="59"/>
        <item m="1" x="42"/>
        <item m="1" x="54"/>
        <item m="1" x="37"/>
        <item m="1" x="50"/>
        <item m="1" x="32"/>
        <item m="1" x="45"/>
        <item m="1" x="57"/>
        <item m="1" x="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showAll="0"/>
    <pivotField axis="axisPage" multipleItemSelectionAllowed="1" showAll="0">
      <items count="6">
        <item h="1" x="0"/>
        <item h="1" x="1"/>
        <item x="2"/>
        <item h="1" m="1" x="4"/>
        <item h="1" x="3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32"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-2"/>
  </colFields>
  <colItems count="2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</colItems>
  <pageFields count="1">
    <pageField fld="2" hier="-1"/>
  </pageFields>
  <dataFields count="25">
    <dataField name="Sum of 1" fld="6" baseField="0" baseItem="0"/>
    <dataField name="Sum of 2" fld="7" baseField="0" baseItem="0"/>
    <dataField name="Sum of 3" fld="8" baseField="0" baseItem="0"/>
    <dataField name="Sum of 4" fld="9" baseField="0" baseItem="0"/>
    <dataField name="Sum of 5" fld="10" baseField="0" baseItem="0"/>
    <dataField name="Sum of 6" fld="11" baseField="0" baseItem="0"/>
    <dataField name="Sum of 7" fld="12" baseField="0" baseItem="0"/>
    <dataField name="Sum of 8" fld="13" baseField="0" baseItem="0"/>
    <dataField name="Sum of 9" fld="14" baseField="0" baseItem="0"/>
    <dataField name="Sum of 10" fld="15" baseField="0" baseItem="0"/>
    <dataField name="Sum of 11" fld="16" baseField="0" baseItem="0"/>
    <dataField name="Sum of 12" fld="17" baseField="0" baseItem="0"/>
    <dataField name="Sum of 13" fld="18" baseField="0" baseItem="0"/>
    <dataField name="Sum of 14" fld="19" baseField="0" baseItem="0"/>
    <dataField name="Sum of 15" fld="20" baseField="0" baseItem="0"/>
    <dataField name="Sum of 16" fld="21" baseField="0" baseItem="0"/>
    <dataField name="Sum of 17" fld="22" baseField="0" baseItem="0"/>
    <dataField name="Sum of 18" fld="23" baseField="0" baseItem="0"/>
    <dataField name="Sum of 19" fld="24" baseField="0" baseItem="0"/>
    <dataField name="Sum of 20" fld="25" baseField="0" baseItem="0"/>
    <dataField name="Sum of 21" fld="26" baseField="0" baseItem="0"/>
    <dataField name="Sum of 22" fld="27" baseField="0" baseItem="0"/>
    <dataField name="Sum of 23" fld="28" baseField="0" baseItem="0"/>
    <dataField name="Sum of 24" fld="29" baseField="0" baseItem="0"/>
    <dataField name="Sum of Total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T31"/>
  <sheetViews>
    <sheetView zoomScale="70" zoomScaleNormal="70" workbookViewId="0">
      <selection activeCell="A5" sqref="A5"/>
    </sheetView>
  </sheetViews>
  <sheetFormatPr defaultRowHeight="15" x14ac:dyDescent="0.2"/>
  <cols>
    <col min="1" max="1" width="39.88671875" customWidth="1"/>
    <col min="2" max="13" width="13.5546875" bestFit="1" customWidth="1"/>
    <col min="14" max="14" width="15" customWidth="1"/>
    <col min="15" max="15" width="8.21875" bestFit="1" customWidth="1"/>
    <col min="16" max="16" width="2.77734375" customWidth="1"/>
    <col min="17" max="17" width="12.44140625" bestFit="1" customWidth="1"/>
    <col min="19" max="19" width="2.21875" customWidth="1"/>
    <col min="20" max="20" width="11.33203125" customWidth="1"/>
  </cols>
  <sheetData>
    <row r="1" spans="1:20" ht="20.25" x14ac:dyDescent="0.3">
      <c r="A1" s="1" t="s">
        <v>8</v>
      </c>
      <c r="O1" s="46">
        <v>45078</v>
      </c>
    </row>
    <row r="2" spans="1:20" ht="20.25" x14ac:dyDescent="0.3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0" ht="20.25" x14ac:dyDescent="0.3">
      <c r="A3" s="45" t="s">
        <v>123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Q3" s="2"/>
      <c r="R3" s="2"/>
      <c r="S3" s="2"/>
      <c r="T3" s="2"/>
    </row>
    <row r="4" spans="1:20" ht="21" thickBot="1" x14ac:dyDescent="0.35">
      <c r="A4" s="4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Q4" s="58"/>
      <c r="R4" s="2"/>
      <c r="S4" s="2"/>
      <c r="T4" s="2"/>
    </row>
    <row r="5" spans="1:20" ht="21.75" thickBot="1" x14ac:dyDescent="0.3">
      <c r="A5" s="56" t="s">
        <v>86</v>
      </c>
      <c r="B5" s="144">
        <f>'YTD Tracking'!B30</f>
        <v>44713</v>
      </c>
      <c r="C5" s="144">
        <f>'YTD Tracking'!C30</f>
        <v>44773</v>
      </c>
      <c r="D5" s="144">
        <f>'YTD Tracking'!D30</f>
        <v>44804</v>
      </c>
      <c r="E5" s="144">
        <f>'YTD Tracking'!E30</f>
        <v>44834</v>
      </c>
      <c r="F5" s="144">
        <f>'YTD Tracking'!F30</f>
        <v>44865</v>
      </c>
      <c r="G5" s="144">
        <f>'YTD Tracking'!G30</f>
        <v>44895</v>
      </c>
      <c r="H5" s="144">
        <f>'YTD Tracking'!H30</f>
        <v>44926</v>
      </c>
      <c r="I5" s="144">
        <f>'YTD Tracking'!I30</f>
        <v>44957</v>
      </c>
      <c r="J5" s="144">
        <f>'YTD Tracking'!J30</f>
        <v>44985</v>
      </c>
      <c r="K5" s="144">
        <f>'YTD Tracking'!K30</f>
        <v>45016</v>
      </c>
      <c r="L5" s="144">
        <f>'YTD Tracking'!L30</f>
        <v>45046</v>
      </c>
      <c r="M5" s="144">
        <f>'YTD Tracking'!M30</f>
        <v>45077</v>
      </c>
      <c r="N5" s="144" t="s">
        <v>87</v>
      </c>
      <c r="Q5" s="59"/>
      <c r="R5" s="2"/>
      <c r="S5" s="2"/>
      <c r="T5" s="59"/>
    </row>
    <row r="6" spans="1:20" x14ac:dyDescent="0.2">
      <c r="A6" s="19" t="s">
        <v>100</v>
      </c>
      <c r="B6" s="54">
        <f>'June 22 Hope Creek'!B42</f>
        <v>685558</v>
      </c>
      <c r="C6" s="54">
        <f>'July 22 Hope Creek'!B42</f>
        <v>861953</v>
      </c>
      <c r="D6" s="54">
        <f>'August 22 Hope Creek'!B44</f>
        <v>828951</v>
      </c>
      <c r="E6" s="54">
        <f>'September 22 Hope Creek'!B44</f>
        <v>662936</v>
      </c>
      <c r="F6" s="54">
        <f>'October 22 Hope Creek'!Z40</f>
        <v>20161</v>
      </c>
      <c r="G6" s="54">
        <f>'November 22 Hope Creek'!B44</f>
        <v>824274</v>
      </c>
      <c r="H6" s="54">
        <f>'December 22 Hope Creek'!B44</f>
        <v>915123</v>
      </c>
      <c r="I6" s="54">
        <f>'January 23 Hope Creek'!B44</f>
        <v>912648</v>
      </c>
      <c r="J6" s="54">
        <f>'February 23 Hope Creek'!B41</f>
        <v>819705</v>
      </c>
      <c r="K6" s="54">
        <f>'March 23 Hope Creek'!B44</f>
        <v>907429</v>
      </c>
      <c r="L6" s="54">
        <f>'April 23 Hope Creek'!B43</f>
        <v>850547</v>
      </c>
      <c r="M6" s="54">
        <f>'May 23 Hope Creek'!B43</f>
        <v>714291</v>
      </c>
      <c r="N6" s="54">
        <f>SUM(B6:M6)</f>
        <v>9003576</v>
      </c>
      <c r="Q6" s="60"/>
      <c r="R6" s="2"/>
      <c r="S6" s="2"/>
      <c r="T6" s="60"/>
    </row>
    <row r="7" spans="1:20" x14ac:dyDescent="0.2">
      <c r="A7" s="19" t="s">
        <v>5</v>
      </c>
      <c r="B7" s="54">
        <f>'June 22 Salem 1'!B42</f>
        <v>833220</v>
      </c>
      <c r="C7" s="54">
        <f>'July 22 Salem 1'!B42</f>
        <v>854222</v>
      </c>
      <c r="D7" s="54">
        <f>'August 22 Salem 1'!B44</f>
        <v>851669</v>
      </c>
      <c r="E7" s="54">
        <f>'September 22 Salem 1'!B44</f>
        <v>835037.98</v>
      </c>
      <c r="F7" s="54">
        <f>'October 22 Salem 1'!Z40</f>
        <v>866261.52</v>
      </c>
      <c r="G7" s="54">
        <f>'November 22 Salem 1'!B44</f>
        <v>851034</v>
      </c>
      <c r="H7" s="54">
        <f>'December 22 Salem 1'!B44</f>
        <v>880901</v>
      </c>
      <c r="I7" s="54">
        <f>'January 23 Salem 1'!B44</f>
        <v>880166</v>
      </c>
      <c r="J7" s="54">
        <f>'February 23 Salem 1'!B41</f>
        <v>795611</v>
      </c>
      <c r="K7" s="54">
        <f>'March 23 Salem 1'!B44</f>
        <v>879394</v>
      </c>
      <c r="L7" s="54">
        <f>'April 23 Salem 1'!B43</f>
        <v>848406</v>
      </c>
      <c r="M7" s="54">
        <f>'May 23 Salem 1'!B43</f>
        <v>871593</v>
      </c>
      <c r="N7" s="54">
        <f>SUM(B7:M7)</f>
        <v>10247515.5</v>
      </c>
      <c r="Q7" s="60"/>
      <c r="R7" s="2"/>
      <c r="S7" s="2"/>
      <c r="T7" s="60"/>
    </row>
    <row r="8" spans="1:20" x14ac:dyDescent="0.2">
      <c r="A8" s="19" t="s">
        <v>6</v>
      </c>
      <c r="B8" s="54">
        <f>'June 22 Salem 2'!B42</f>
        <v>824324</v>
      </c>
      <c r="C8" s="54">
        <f>'July 22 Salem 2'!B42</f>
        <v>835843</v>
      </c>
      <c r="D8" s="54">
        <f>'August 22 Salem 2'!B44</f>
        <v>842356</v>
      </c>
      <c r="E8" s="54">
        <f>'September 22 Salem 2'!B44</f>
        <v>822659.51</v>
      </c>
      <c r="F8" s="54">
        <f>'October 22 Salem 2'!Z40</f>
        <v>861303.54</v>
      </c>
      <c r="G8" s="54">
        <f>'November 22 Salem 2'!B44</f>
        <v>836336</v>
      </c>
      <c r="H8" s="54">
        <f>'December 22 Salem 2'!B44</f>
        <v>812030</v>
      </c>
      <c r="I8" s="54">
        <f>'January 23 Salem 2'!B44</f>
        <v>872104</v>
      </c>
      <c r="J8" s="54">
        <f>'February 23 Salem 2'!B41</f>
        <v>782233</v>
      </c>
      <c r="K8" s="54">
        <f>'March 23 Salem 2'!B44</f>
        <v>787884</v>
      </c>
      <c r="L8" s="54">
        <f>'April 23 Salem 2'!B43</f>
        <v>56691</v>
      </c>
      <c r="M8" s="54">
        <f>'May 23 Salem 2'!B43</f>
        <v>862789</v>
      </c>
      <c r="N8" s="54">
        <f>SUM(B8:M8)</f>
        <v>9196553.0500000007</v>
      </c>
      <c r="Q8" s="60"/>
      <c r="R8" s="2"/>
      <c r="S8" s="2"/>
      <c r="T8" s="60"/>
    </row>
    <row r="9" spans="1:20" ht="16.5" thickBot="1" x14ac:dyDescent="0.3">
      <c r="A9" s="48" t="s">
        <v>0</v>
      </c>
      <c r="B9" s="55">
        <f>SUM(B6:B8)</f>
        <v>2343102</v>
      </c>
      <c r="C9" s="55">
        <f t="shared" ref="C9:M9" si="0">SUM(C6:C8)</f>
        <v>2552018</v>
      </c>
      <c r="D9" s="55">
        <f t="shared" si="0"/>
        <v>2522976</v>
      </c>
      <c r="E9" s="55">
        <f t="shared" si="0"/>
        <v>2320633.4900000002</v>
      </c>
      <c r="F9" s="55">
        <f t="shared" si="0"/>
        <v>1747726.06</v>
      </c>
      <c r="G9" s="55">
        <f t="shared" si="0"/>
        <v>2511644</v>
      </c>
      <c r="H9" s="55">
        <f t="shared" si="0"/>
        <v>2608054</v>
      </c>
      <c r="I9" s="55">
        <f t="shared" si="0"/>
        <v>2664918</v>
      </c>
      <c r="J9" s="55">
        <f t="shared" si="0"/>
        <v>2397549</v>
      </c>
      <c r="K9" s="55">
        <f t="shared" si="0"/>
        <v>2574707</v>
      </c>
      <c r="L9" s="55">
        <f t="shared" si="0"/>
        <v>1755644</v>
      </c>
      <c r="M9" s="55">
        <f t="shared" si="0"/>
        <v>2448673</v>
      </c>
      <c r="N9" s="55">
        <f>SUM(N6:N8)</f>
        <v>28447644.550000001</v>
      </c>
      <c r="Q9" s="61"/>
      <c r="R9" s="2"/>
      <c r="S9" s="2"/>
      <c r="T9" s="61"/>
    </row>
    <row r="10" spans="1:20" ht="15.75" thickBot="1" x14ac:dyDescent="0.25"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Q10" s="2"/>
      <c r="R10" s="2"/>
      <c r="S10" s="2"/>
      <c r="T10" s="2"/>
    </row>
    <row r="11" spans="1:20" ht="19.5" thickBot="1" x14ac:dyDescent="0.3">
      <c r="A11" s="52" t="s">
        <v>47</v>
      </c>
      <c r="B11" s="145">
        <f>'YTD Tracking'!Q37</f>
        <v>9.884255831669261</v>
      </c>
      <c r="C11" s="145">
        <f>B11</f>
        <v>9.884255831669261</v>
      </c>
      <c r="D11" s="145">
        <f t="shared" ref="D11:M11" si="1">C11</f>
        <v>9.884255831669261</v>
      </c>
      <c r="E11" s="145">
        <f t="shared" si="1"/>
        <v>9.884255831669261</v>
      </c>
      <c r="F11" s="145">
        <f t="shared" si="1"/>
        <v>9.884255831669261</v>
      </c>
      <c r="G11" s="145">
        <f t="shared" si="1"/>
        <v>9.884255831669261</v>
      </c>
      <c r="H11" s="145">
        <f t="shared" si="1"/>
        <v>9.884255831669261</v>
      </c>
      <c r="I11" s="145">
        <f t="shared" si="1"/>
        <v>9.884255831669261</v>
      </c>
      <c r="J11" s="145">
        <f t="shared" si="1"/>
        <v>9.884255831669261</v>
      </c>
      <c r="K11" s="145">
        <f t="shared" si="1"/>
        <v>9.884255831669261</v>
      </c>
      <c r="L11" s="145">
        <f>K11</f>
        <v>9.884255831669261</v>
      </c>
      <c r="M11" s="145">
        <f t="shared" si="1"/>
        <v>9.884255831669261</v>
      </c>
      <c r="N11" s="145">
        <f>M11</f>
        <v>9.884255831669261</v>
      </c>
      <c r="Q11" s="62"/>
      <c r="R11" s="2"/>
      <c r="S11" s="2"/>
      <c r="T11" s="62"/>
    </row>
    <row r="12" spans="1:20" ht="15.75" thickBot="1" x14ac:dyDescent="0.25">
      <c r="Q12" s="2"/>
      <c r="R12" s="2"/>
      <c r="S12" s="2"/>
      <c r="T12" s="2"/>
    </row>
    <row r="13" spans="1:20" ht="21.75" thickBot="1" x14ac:dyDescent="0.3">
      <c r="A13" s="56" t="s">
        <v>48</v>
      </c>
      <c r="B13" s="57" t="s">
        <v>10</v>
      </c>
      <c r="C13" s="57" t="s">
        <v>10</v>
      </c>
      <c r="D13" s="57" t="s">
        <v>10</v>
      </c>
      <c r="E13" s="57" t="s">
        <v>10</v>
      </c>
      <c r="F13" s="57" t="s">
        <v>10</v>
      </c>
      <c r="G13" s="57" t="s">
        <v>10</v>
      </c>
      <c r="H13" s="57" t="s">
        <v>10</v>
      </c>
      <c r="I13" s="57" t="s">
        <v>10</v>
      </c>
      <c r="J13" s="57" t="s">
        <v>10</v>
      </c>
      <c r="K13" s="57" t="s">
        <v>10</v>
      </c>
      <c r="L13" s="57" t="s">
        <v>10</v>
      </c>
      <c r="M13" s="57" t="s">
        <v>10</v>
      </c>
      <c r="N13" s="144" t="str">
        <f>N5</f>
        <v>YTD</v>
      </c>
      <c r="O13" s="57" t="s">
        <v>13</v>
      </c>
      <c r="Q13" s="59"/>
      <c r="R13" s="59"/>
      <c r="S13" s="2"/>
      <c r="T13" s="59"/>
    </row>
    <row r="14" spans="1:20" x14ac:dyDescent="0.2">
      <c r="A14" s="19" t="s">
        <v>1</v>
      </c>
      <c r="B14" s="47">
        <f>+B9*$O$14</f>
        <v>1338293.4103750044</v>
      </c>
      <c r="C14" s="47">
        <f t="shared" ref="C14:M14" si="2">+C9*$O$14</f>
        <v>1457618.5213270264</v>
      </c>
      <c r="D14" s="47">
        <f>+D9*$O$14</f>
        <v>1441030.80247223</v>
      </c>
      <c r="E14" s="47">
        <f t="shared" si="2"/>
        <v>1325460.2264701021</v>
      </c>
      <c r="F14" s="47">
        <f t="shared" si="2"/>
        <v>998236.64067491284</v>
      </c>
      <c r="G14" s="47">
        <f t="shared" si="2"/>
        <v>1434558.3821822172</v>
      </c>
      <c r="H14" s="47">
        <f t="shared" si="2"/>
        <v>1489624.217000443</v>
      </c>
      <c r="I14" s="47">
        <f t="shared" si="2"/>
        <v>1522102.8357236416</v>
      </c>
      <c r="J14" s="47">
        <f t="shared" si="2"/>
        <v>1369391.5278767981</v>
      </c>
      <c r="K14" s="47">
        <f t="shared" si="2"/>
        <v>1470577.6409846419</v>
      </c>
      <c r="L14" s="47">
        <f t="shared" si="2"/>
        <v>1002759.0758594438</v>
      </c>
      <c r="M14" s="47">
        <f t="shared" si="2"/>
        <v>1398591.6703853239</v>
      </c>
      <c r="N14" s="47">
        <f>SUM(B14:M14)</f>
        <v>16248244.951331785</v>
      </c>
      <c r="O14" s="174">
        <f>'YTD Tracking'!R8</f>
        <v>0.57116310360155231</v>
      </c>
      <c r="Q14" s="20"/>
      <c r="R14" s="63"/>
      <c r="S14" s="2"/>
      <c r="T14" s="20"/>
    </row>
    <row r="15" spans="1:20" x14ac:dyDescent="0.2">
      <c r="A15" s="19" t="s">
        <v>2</v>
      </c>
      <c r="B15" s="47">
        <f>+B9*$O$15</f>
        <v>663647.42740409065</v>
      </c>
      <c r="C15" s="47">
        <f t="shared" ref="C15:M15" si="3">+C9*$O$15</f>
        <v>722819.65547762439</v>
      </c>
      <c r="D15" s="47">
        <f t="shared" si="3"/>
        <v>714593.95783976244</v>
      </c>
      <c r="E15" s="47">
        <f t="shared" si="3"/>
        <v>657283.5692113603</v>
      </c>
      <c r="F15" s="47">
        <f t="shared" si="3"/>
        <v>495016.39430382778</v>
      </c>
      <c r="G15" s="47">
        <f t="shared" si="3"/>
        <v>711384.34398285695</v>
      </c>
      <c r="H15" s="47">
        <f t="shared" si="3"/>
        <v>738690.98640645959</v>
      </c>
      <c r="I15" s="47">
        <f t="shared" si="3"/>
        <v>754796.83553804085</v>
      </c>
      <c r="J15" s="47">
        <f t="shared" si="3"/>
        <v>679068.69864190731</v>
      </c>
      <c r="K15" s="47">
        <f t="shared" si="3"/>
        <v>729245.96405504504</v>
      </c>
      <c r="L15" s="47">
        <f t="shared" si="3"/>
        <v>497259.02843214996</v>
      </c>
      <c r="M15" s="47">
        <f t="shared" si="3"/>
        <v>693548.78148875164</v>
      </c>
      <c r="N15" s="47">
        <f>SUM(B15:M15)</f>
        <v>8057355.642781877</v>
      </c>
      <c r="O15" s="174">
        <f>'YTD Tracking'!R9</f>
        <v>0.283234544379242</v>
      </c>
      <c r="Q15" s="20"/>
      <c r="R15" s="63"/>
      <c r="S15" s="2"/>
      <c r="T15" s="20"/>
    </row>
    <row r="16" spans="1:20" x14ac:dyDescent="0.2">
      <c r="A16" s="19" t="s">
        <v>3</v>
      </c>
      <c r="B16" s="47">
        <f>+B9*$O$16</f>
        <v>287485.01441292977</v>
      </c>
      <c r="C16" s="47">
        <f t="shared" ref="C16:M16" si="4">+C9*$O$16</f>
        <v>313117.79491975007</v>
      </c>
      <c r="D16" s="47">
        <f t="shared" si="4"/>
        <v>309554.5100996354</v>
      </c>
      <c r="E16" s="47">
        <f t="shared" si="4"/>
        <v>284728.25865872571</v>
      </c>
      <c r="F16" s="47">
        <f t="shared" si="4"/>
        <v>214435.84254930131</v>
      </c>
      <c r="G16" s="47">
        <f t="shared" si="4"/>
        <v>308164.13947841304</v>
      </c>
      <c r="H16" s="47">
        <f t="shared" si="4"/>
        <v>319993.08684798999</v>
      </c>
      <c r="I16" s="47">
        <f t="shared" si="4"/>
        <v>326969.96956994443</v>
      </c>
      <c r="J16" s="47">
        <f t="shared" si="4"/>
        <v>294165.34526482644</v>
      </c>
      <c r="K16" s="47">
        <f t="shared" si="4"/>
        <v>315901.6035170774</v>
      </c>
      <c r="L16" s="47">
        <f t="shared" si="4"/>
        <v>215407.32782609278</v>
      </c>
      <c r="M16" s="47">
        <f t="shared" si="4"/>
        <v>300437.96330571693</v>
      </c>
      <c r="N16" s="47">
        <f>SUM(B16:M16)</f>
        <v>3490360.8564504036</v>
      </c>
      <c r="O16" s="174">
        <f>'YTD Tracking'!R10</f>
        <v>0.12269419530730193</v>
      </c>
      <c r="Q16" s="20"/>
      <c r="R16" s="63"/>
      <c r="S16" s="2"/>
      <c r="T16" s="20"/>
    </row>
    <row r="17" spans="1:20" x14ac:dyDescent="0.2">
      <c r="A17" s="19" t="s">
        <v>4</v>
      </c>
      <c r="B17" s="47">
        <f>+B9*$O$17</f>
        <v>50158.121903363754</v>
      </c>
      <c r="C17" s="47">
        <f t="shared" ref="C17:M17" si="5">+C9*$O$17</f>
        <v>54630.3276355782</v>
      </c>
      <c r="D17" s="47">
        <f t="shared" si="5"/>
        <v>54008.633754425144</v>
      </c>
      <c r="E17" s="47">
        <f t="shared" si="5"/>
        <v>49677.144863709938</v>
      </c>
      <c r="F17" s="47">
        <f t="shared" si="5"/>
        <v>37413.077523371001</v>
      </c>
      <c r="G17" s="47">
        <f t="shared" si="5"/>
        <v>53766.052835024748</v>
      </c>
      <c r="H17" s="47">
        <f t="shared" si="5"/>
        <v>55829.874441042448</v>
      </c>
      <c r="I17" s="47">
        <f t="shared" si="5"/>
        <v>57047.146008354874</v>
      </c>
      <c r="J17" s="47">
        <f t="shared" si="5"/>
        <v>51323.653435184584</v>
      </c>
      <c r="K17" s="47">
        <f t="shared" si="5"/>
        <v>55116.024642309203</v>
      </c>
      <c r="L17" s="47">
        <f t="shared" si="5"/>
        <v>37582.574625820453</v>
      </c>
      <c r="M17" s="47">
        <f t="shared" si="5"/>
        <v>52418.05044572342</v>
      </c>
      <c r="N17" s="47">
        <f>SUM(B17:M17)</f>
        <v>608970.68211390788</v>
      </c>
      <c r="O17" s="174">
        <f>'YTD Tracking'!R11</f>
        <v>2.1406717207942186E-2</v>
      </c>
      <c r="Q17" s="20"/>
      <c r="R17" s="63"/>
      <c r="S17" s="2"/>
      <c r="T17" s="20"/>
    </row>
    <row r="18" spans="1:20" x14ac:dyDescent="0.2">
      <c r="A18" s="19" t="s">
        <v>9</v>
      </c>
      <c r="B18" s="47">
        <f>+B9*$O$18</f>
        <v>3518.0259046118872</v>
      </c>
      <c r="C18" s="47">
        <f t="shared" ref="C18:M18" si="6">+C9*$O$18</f>
        <v>3831.7006400215696</v>
      </c>
      <c r="D18" s="47">
        <f t="shared" si="6"/>
        <v>3788.095833947511</v>
      </c>
      <c r="E18" s="47">
        <f t="shared" si="6"/>
        <v>3484.2907961027272</v>
      </c>
      <c r="F18" s="47">
        <f t="shared" si="6"/>
        <v>2624.1049485875005</v>
      </c>
      <c r="G18" s="47">
        <f t="shared" si="6"/>
        <v>3771.0815214886161</v>
      </c>
      <c r="H18" s="47">
        <f t="shared" si="6"/>
        <v>3915.8353040655725</v>
      </c>
      <c r="I18" s="47">
        <f t="shared" si="6"/>
        <v>4001.2131600188559</v>
      </c>
      <c r="J18" s="47">
        <f t="shared" si="6"/>
        <v>3599.7747812840953</v>
      </c>
      <c r="K18" s="47">
        <f t="shared" si="6"/>
        <v>3865.7668009269587</v>
      </c>
      <c r="L18" s="47">
        <f t="shared" si="6"/>
        <v>2635.9932564934998</v>
      </c>
      <c r="M18" s="47">
        <f t="shared" si="6"/>
        <v>3676.5343744846377</v>
      </c>
      <c r="N18" s="47">
        <f>SUM(B18:M18)</f>
        <v>42712.417322033434</v>
      </c>
      <c r="O18" s="174">
        <f>'YTD Tracking'!R12</f>
        <v>1.501439503961794E-3</v>
      </c>
      <c r="Q18" s="20"/>
      <c r="R18" s="63"/>
      <c r="S18" s="2"/>
      <c r="T18" s="20"/>
    </row>
    <row r="19" spans="1:20" ht="16.5" thickBot="1" x14ac:dyDescent="0.3">
      <c r="A19" s="48" t="s">
        <v>0</v>
      </c>
      <c r="B19" s="49">
        <f>SUM(B14:B18)</f>
        <v>2343102</v>
      </c>
      <c r="C19" s="49">
        <f t="shared" ref="C19:M19" si="7">SUM(C14:C18)</f>
        <v>2552018.0000000005</v>
      </c>
      <c r="D19" s="49">
        <f t="shared" si="7"/>
        <v>2522976.0000000005</v>
      </c>
      <c r="E19" s="49">
        <f t="shared" si="7"/>
        <v>2320633.4900000007</v>
      </c>
      <c r="F19" s="49">
        <f t="shared" si="7"/>
        <v>1747726.0600000003</v>
      </c>
      <c r="G19" s="49">
        <f t="shared" si="7"/>
        <v>2511644.0000000005</v>
      </c>
      <c r="H19" s="49">
        <f t="shared" si="7"/>
        <v>2608054.0000000005</v>
      </c>
      <c r="I19" s="49">
        <f t="shared" si="7"/>
        <v>2664918.0000000005</v>
      </c>
      <c r="J19" s="49">
        <f t="shared" si="7"/>
        <v>2397549.0000000005</v>
      </c>
      <c r="K19" s="49">
        <f t="shared" si="7"/>
        <v>2574707.0000000005</v>
      </c>
      <c r="L19" s="49">
        <f t="shared" si="7"/>
        <v>1755644.0000000002</v>
      </c>
      <c r="M19" s="49">
        <f t="shared" si="7"/>
        <v>2448673.0000000005</v>
      </c>
      <c r="N19" s="49">
        <f>SUM(N14:N18)</f>
        <v>28447644.550000008</v>
      </c>
      <c r="O19" s="53">
        <f>SUM(O14:O18)</f>
        <v>1.0000000000000002</v>
      </c>
      <c r="Q19" s="64"/>
      <c r="R19" s="65"/>
      <c r="S19" s="2"/>
      <c r="T19" s="64"/>
    </row>
    <row r="20" spans="1:20" ht="18.75" thickBot="1" x14ac:dyDescent="0.3">
      <c r="A20" s="56" t="s">
        <v>46</v>
      </c>
      <c r="B20" s="57" t="s">
        <v>11</v>
      </c>
      <c r="C20" s="57" t="s">
        <v>11</v>
      </c>
      <c r="D20" s="57" t="s">
        <v>11</v>
      </c>
      <c r="E20" s="57" t="s">
        <v>11</v>
      </c>
      <c r="F20" s="57" t="s">
        <v>11</v>
      </c>
      <c r="G20" s="57" t="s">
        <v>11</v>
      </c>
      <c r="H20" s="57" t="s">
        <v>11</v>
      </c>
      <c r="I20" s="57" t="s">
        <v>11</v>
      </c>
      <c r="J20" s="57" t="s">
        <v>11</v>
      </c>
      <c r="K20" s="57" t="s">
        <v>11</v>
      </c>
      <c r="L20" s="57" t="s">
        <v>11</v>
      </c>
      <c r="M20" s="57" t="s">
        <v>11</v>
      </c>
      <c r="N20" s="144" t="str">
        <f>N5</f>
        <v>YTD</v>
      </c>
      <c r="Q20" s="59"/>
      <c r="R20" s="2"/>
      <c r="S20" s="2"/>
      <c r="T20" s="59"/>
    </row>
    <row r="21" spans="1:20" x14ac:dyDescent="0.2">
      <c r="A21" s="19" t="s">
        <v>1</v>
      </c>
      <c r="B21" s="50">
        <f>ROUND(B14*B$11,2)</f>
        <v>13228034.449999999</v>
      </c>
      <c r="C21" s="50">
        <f>ROUND(C14*C$11,2)</f>
        <v>14407474.369999999</v>
      </c>
      <c r="D21" s="50">
        <f>ROUND(D14*D$11,2)</f>
        <v>14243517.109999999</v>
      </c>
      <c r="E21" s="50">
        <f>ROUND(E14*E$11,2)</f>
        <v>13101187.970000001</v>
      </c>
      <c r="F21" s="50">
        <f t="shared" ref="F21:M21" si="8">ROUND(F14*F$11,2)</f>
        <v>9866826.3399999999</v>
      </c>
      <c r="G21" s="50">
        <f t="shared" si="8"/>
        <v>14179542.050000001</v>
      </c>
      <c r="H21" s="50">
        <f t="shared" si="8"/>
        <v>14723826.85</v>
      </c>
      <c r="I21" s="50">
        <f t="shared" si="8"/>
        <v>15044853.83</v>
      </c>
      <c r="J21" s="50">
        <f t="shared" si="8"/>
        <v>13535416.199999999</v>
      </c>
      <c r="K21" s="50">
        <f t="shared" si="8"/>
        <v>14535565.619999999</v>
      </c>
      <c r="L21" s="50">
        <f t="shared" si="8"/>
        <v>9911527.2400000002</v>
      </c>
      <c r="M21" s="50">
        <f t="shared" si="8"/>
        <v>13824037.869999999</v>
      </c>
      <c r="N21" s="50">
        <f>SUM(B21:M21)</f>
        <v>160601809.90000001</v>
      </c>
      <c r="Q21" s="23"/>
      <c r="R21" s="2"/>
      <c r="S21" s="2"/>
      <c r="T21" s="23"/>
    </row>
    <row r="22" spans="1:20" x14ac:dyDescent="0.2">
      <c r="A22" s="19" t="s">
        <v>2</v>
      </c>
      <c r="B22" s="50">
        <f t="shared" ref="B22:D22" si="9">ROUND(B15*B$11,2)</f>
        <v>6559660.9500000002</v>
      </c>
      <c r="C22" s="50">
        <f t="shared" si="9"/>
        <v>7144534.3899999997</v>
      </c>
      <c r="D22" s="50">
        <f t="shared" si="9"/>
        <v>7063229.5</v>
      </c>
      <c r="E22" s="50">
        <f t="shared" ref="E22:M22" si="10">ROUND(E15*E$11,2)</f>
        <v>6496758.9500000002</v>
      </c>
      <c r="F22" s="50">
        <f t="shared" si="10"/>
        <v>4892868.68</v>
      </c>
      <c r="G22" s="50">
        <f t="shared" si="10"/>
        <v>7031504.8499999996</v>
      </c>
      <c r="H22" s="50">
        <f t="shared" si="10"/>
        <v>7301410.6900000004</v>
      </c>
      <c r="I22" s="50">
        <f t="shared" si="10"/>
        <v>7460605.0199999996</v>
      </c>
      <c r="J22" s="50">
        <f t="shared" si="10"/>
        <v>6712088.7400000002</v>
      </c>
      <c r="K22" s="50">
        <f t="shared" si="10"/>
        <v>7208053.6699999999</v>
      </c>
      <c r="L22" s="50">
        <f t="shared" si="10"/>
        <v>4915035.45</v>
      </c>
      <c r="M22" s="50">
        <f t="shared" si="10"/>
        <v>6855213.5899999999</v>
      </c>
      <c r="N22" s="50">
        <f>SUM(B22:M22)</f>
        <v>79640964.480000004</v>
      </c>
      <c r="Q22" s="23"/>
      <c r="R22" s="2"/>
      <c r="S22" s="2"/>
      <c r="T22" s="23"/>
    </row>
    <row r="23" spans="1:20" x14ac:dyDescent="0.2">
      <c r="A23" s="19" t="s">
        <v>3</v>
      </c>
      <c r="B23" s="50">
        <f t="shared" ref="B23:D23" si="11">ROUND(B16*B$11,2)</f>
        <v>2841575.43</v>
      </c>
      <c r="C23" s="50">
        <f t="shared" si="11"/>
        <v>3094936.39</v>
      </c>
      <c r="D23" s="50">
        <f t="shared" si="11"/>
        <v>3059715.97</v>
      </c>
      <c r="E23" s="50">
        <f t="shared" ref="E23:M23" si="12">ROUND(E16*E$11,2)</f>
        <v>2814326.95</v>
      </c>
      <c r="F23" s="50">
        <f t="shared" si="12"/>
        <v>2119538.73</v>
      </c>
      <c r="G23" s="50">
        <f t="shared" si="12"/>
        <v>3045973.19</v>
      </c>
      <c r="H23" s="50">
        <f t="shared" si="12"/>
        <v>3162893.53</v>
      </c>
      <c r="I23" s="50">
        <f t="shared" si="12"/>
        <v>3231854.83</v>
      </c>
      <c r="J23" s="50">
        <f t="shared" si="12"/>
        <v>2907605.53</v>
      </c>
      <c r="K23" s="50">
        <f t="shared" si="12"/>
        <v>3122452.27</v>
      </c>
      <c r="L23" s="50">
        <f t="shared" si="12"/>
        <v>2129141.14</v>
      </c>
      <c r="M23" s="50">
        <f t="shared" si="12"/>
        <v>2969605.69</v>
      </c>
      <c r="N23" s="50">
        <f>SUM(B23:M23)</f>
        <v>34499619.650000006</v>
      </c>
      <c r="Q23" s="23"/>
      <c r="R23" s="2"/>
      <c r="S23" s="2"/>
      <c r="T23" s="23"/>
    </row>
    <row r="24" spans="1:20" x14ac:dyDescent="0.2">
      <c r="A24" s="19" t="s">
        <v>4</v>
      </c>
      <c r="B24" s="50">
        <f t="shared" ref="B24:D24" si="13">ROUND(B17*B$11,2)</f>
        <v>495775.71</v>
      </c>
      <c r="C24" s="50">
        <f t="shared" si="13"/>
        <v>539980.13</v>
      </c>
      <c r="D24" s="50">
        <f t="shared" si="13"/>
        <v>533835.15</v>
      </c>
      <c r="E24" s="50">
        <f t="shared" ref="E24:M24" si="14">ROUND(E17*E$11,2)</f>
        <v>491021.61</v>
      </c>
      <c r="F24" s="50">
        <f t="shared" si="14"/>
        <v>369800.43</v>
      </c>
      <c r="G24" s="50">
        <f t="shared" si="14"/>
        <v>531437.42000000004</v>
      </c>
      <c r="H24" s="50">
        <f t="shared" si="14"/>
        <v>551836.76</v>
      </c>
      <c r="I24" s="50">
        <f t="shared" si="14"/>
        <v>563868.59</v>
      </c>
      <c r="J24" s="50">
        <f t="shared" si="14"/>
        <v>507296.12</v>
      </c>
      <c r="K24" s="50">
        <f t="shared" si="14"/>
        <v>544780.89</v>
      </c>
      <c r="L24" s="50">
        <f t="shared" si="14"/>
        <v>371475.78</v>
      </c>
      <c r="M24" s="50">
        <f t="shared" si="14"/>
        <v>518113.42</v>
      </c>
      <c r="N24" s="50">
        <f>SUM(B24:M24)</f>
        <v>6019222.0099999998</v>
      </c>
      <c r="Q24" s="23"/>
      <c r="R24" s="2"/>
      <c r="S24" s="2"/>
      <c r="T24" s="23"/>
    </row>
    <row r="25" spans="1:20" x14ac:dyDescent="0.2">
      <c r="A25" s="19" t="s">
        <v>9</v>
      </c>
      <c r="B25" s="50">
        <f t="shared" ref="B25:D25" si="15">ROUND(B18*B$11,2)</f>
        <v>34773.07</v>
      </c>
      <c r="C25" s="50">
        <f t="shared" si="15"/>
        <v>37873.51</v>
      </c>
      <c r="D25" s="50">
        <f t="shared" si="15"/>
        <v>37442.51</v>
      </c>
      <c r="E25" s="50">
        <f t="shared" ref="E25:M25" si="16">ROUND(E18*E$11,2)</f>
        <v>34439.620000000003</v>
      </c>
      <c r="F25" s="50">
        <f t="shared" si="16"/>
        <v>25937.32</v>
      </c>
      <c r="G25" s="50">
        <f t="shared" si="16"/>
        <v>37274.33</v>
      </c>
      <c r="H25" s="50">
        <f t="shared" si="16"/>
        <v>38705.120000000003</v>
      </c>
      <c r="I25" s="50">
        <f t="shared" si="16"/>
        <v>39549.01</v>
      </c>
      <c r="J25" s="50">
        <f t="shared" si="16"/>
        <v>35581.089999999997</v>
      </c>
      <c r="K25" s="50">
        <f t="shared" si="16"/>
        <v>38210.230000000003</v>
      </c>
      <c r="L25" s="50">
        <f t="shared" si="16"/>
        <v>26054.83</v>
      </c>
      <c r="M25" s="50">
        <f t="shared" si="16"/>
        <v>36339.81</v>
      </c>
      <c r="N25" s="50">
        <f>SUM(B25:M25)</f>
        <v>422180.44999999995</v>
      </c>
      <c r="Q25" s="23"/>
      <c r="R25" s="2"/>
      <c r="S25" s="2"/>
      <c r="T25" s="23"/>
    </row>
    <row r="26" spans="1:20" ht="16.5" thickBot="1" x14ac:dyDescent="0.3">
      <c r="A26" s="48" t="s">
        <v>0</v>
      </c>
      <c r="B26" s="51">
        <f>SUM(B21:B25)</f>
        <v>23159819.609999999</v>
      </c>
      <c r="C26" s="51">
        <f t="shared" ref="C26:M26" si="17">SUM(C21:C25)</f>
        <v>25224798.789999999</v>
      </c>
      <c r="D26" s="51">
        <f t="shared" si="17"/>
        <v>24937740.239999998</v>
      </c>
      <c r="E26" s="51">
        <f t="shared" si="17"/>
        <v>22937735.100000001</v>
      </c>
      <c r="F26" s="51">
        <f t="shared" si="17"/>
        <v>17274971.5</v>
      </c>
      <c r="G26" s="51">
        <f t="shared" si="17"/>
        <v>24825731.84</v>
      </c>
      <c r="H26" s="51">
        <f t="shared" si="17"/>
        <v>25778672.950000003</v>
      </c>
      <c r="I26" s="51">
        <f t="shared" si="17"/>
        <v>26340731.280000001</v>
      </c>
      <c r="J26" s="51">
        <f t="shared" si="17"/>
        <v>23697987.68</v>
      </c>
      <c r="K26" s="51">
        <f t="shared" si="17"/>
        <v>25449062.68</v>
      </c>
      <c r="L26" s="51">
        <f t="shared" si="17"/>
        <v>17353234.440000001</v>
      </c>
      <c r="M26" s="51">
        <f t="shared" si="17"/>
        <v>24203310.380000003</v>
      </c>
      <c r="N26" s="51">
        <f>SUM(N21:N25)</f>
        <v>281183796.48999995</v>
      </c>
      <c r="Q26" s="66"/>
      <c r="R26" s="2"/>
      <c r="S26" s="2"/>
      <c r="T26" s="66"/>
    </row>
    <row r="27" spans="1:20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20" ht="18" x14ac:dyDescent="0.2">
      <c r="A28" s="4" t="s">
        <v>45</v>
      </c>
    </row>
    <row r="29" spans="1:20" x14ac:dyDescent="0.2">
      <c r="A29" s="4"/>
    </row>
    <row r="31" spans="1:20" x14ac:dyDescent="0.2">
      <c r="K31" s="172"/>
      <c r="L31" s="172"/>
      <c r="M31" s="172"/>
    </row>
  </sheetData>
  <printOptions horizontalCentered="1"/>
  <pageMargins left="1" right="1" top="1" bottom="0.75" header="0.5" footer="0.5"/>
  <pageSetup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C45"/>
  <sheetViews>
    <sheetView zoomScale="70" zoomScaleNormal="70" workbookViewId="0">
      <selection activeCell="B42" sqref="B42"/>
    </sheetView>
  </sheetViews>
  <sheetFormatPr defaultRowHeight="15" x14ac:dyDescent="0.2"/>
  <cols>
    <col min="1" max="1" width="14.33203125" customWidth="1"/>
    <col min="2" max="2" width="17.5546875" customWidth="1"/>
    <col min="3" max="26" width="8.33203125" customWidth="1"/>
  </cols>
  <sheetData>
    <row r="1" spans="1:29" x14ac:dyDescent="0.2">
      <c r="A1" s="181" t="s">
        <v>14</v>
      </c>
    </row>
    <row r="2" spans="1:29" x14ac:dyDescent="0.2">
      <c r="A2" s="181" t="s">
        <v>49</v>
      </c>
    </row>
    <row r="3" spans="1:29" x14ac:dyDescent="0.2">
      <c r="A3" t="s">
        <v>43</v>
      </c>
      <c r="D3" s="182"/>
    </row>
    <row r="4" spans="1:29" x14ac:dyDescent="0.2">
      <c r="A4" s="183"/>
      <c r="C4" s="182"/>
      <c r="D4" s="182"/>
    </row>
    <row r="5" spans="1:29" x14ac:dyDescent="0.2">
      <c r="A5" s="183"/>
    </row>
    <row r="6" spans="1:29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  <c r="AA6" s="207"/>
      <c r="AB6" s="67"/>
      <c r="AC6" s="67"/>
    </row>
    <row r="7" spans="1:29" x14ac:dyDescent="0.2">
      <c r="A7" s="187">
        <v>44986</v>
      </c>
      <c r="B7" s="188">
        <v>1206</v>
      </c>
      <c r="C7" s="188">
        <v>1206</v>
      </c>
      <c r="D7" s="188">
        <v>1206</v>
      </c>
      <c r="E7" s="188">
        <v>1206</v>
      </c>
      <c r="F7" s="188">
        <v>1206</v>
      </c>
      <c r="G7" s="188">
        <v>1207</v>
      </c>
      <c r="H7" s="188">
        <v>1207</v>
      </c>
      <c r="I7" s="188">
        <v>1207</v>
      </c>
      <c r="J7" s="188">
        <v>1208</v>
      </c>
      <c r="K7" s="188">
        <v>1209</v>
      </c>
      <c r="L7" s="188">
        <v>1209</v>
      </c>
      <c r="M7" s="188">
        <v>1210</v>
      </c>
      <c r="N7" s="188">
        <v>1210</v>
      </c>
      <c r="O7" s="188">
        <v>1209</v>
      </c>
      <c r="P7" s="188">
        <v>1208</v>
      </c>
      <c r="Q7" s="188">
        <v>1207</v>
      </c>
      <c r="R7" s="188">
        <v>1206</v>
      </c>
      <c r="S7" s="188">
        <v>1206</v>
      </c>
      <c r="T7" s="188">
        <v>1205</v>
      </c>
      <c r="U7" s="188">
        <v>1205</v>
      </c>
      <c r="V7" s="188">
        <v>1205</v>
      </c>
      <c r="W7" s="188">
        <v>1205</v>
      </c>
      <c r="X7" s="188">
        <v>1205</v>
      </c>
      <c r="Y7" s="188">
        <v>1205</v>
      </c>
      <c r="Z7" s="188">
        <v>28963</v>
      </c>
      <c r="AA7" s="67"/>
      <c r="AB7" s="67"/>
      <c r="AC7" s="67"/>
    </row>
    <row r="8" spans="1:29" x14ac:dyDescent="0.2">
      <c r="A8" s="187">
        <v>44987</v>
      </c>
      <c r="B8" s="188">
        <v>1162</v>
      </c>
      <c r="C8" s="188">
        <v>1163</v>
      </c>
      <c r="D8" s="188">
        <v>1162</v>
      </c>
      <c r="E8" s="188">
        <v>1163</v>
      </c>
      <c r="F8" s="188">
        <v>1164</v>
      </c>
      <c r="G8" s="188">
        <v>1164</v>
      </c>
      <c r="H8" s="188">
        <v>1163</v>
      </c>
      <c r="I8" s="188">
        <v>1163</v>
      </c>
      <c r="J8" s="188">
        <v>1163</v>
      </c>
      <c r="K8" s="188">
        <v>1163</v>
      </c>
      <c r="L8" s="188">
        <v>1164</v>
      </c>
      <c r="M8" s="188">
        <v>1165</v>
      </c>
      <c r="N8" s="188">
        <v>1165</v>
      </c>
      <c r="O8" s="188">
        <v>1165</v>
      </c>
      <c r="P8" s="188">
        <v>1165</v>
      </c>
      <c r="Q8" s="188">
        <v>1163</v>
      </c>
      <c r="R8" s="188">
        <v>1162</v>
      </c>
      <c r="S8" s="188">
        <v>1161</v>
      </c>
      <c r="T8" s="188">
        <v>1161</v>
      </c>
      <c r="U8" s="188">
        <v>1161</v>
      </c>
      <c r="V8" s="188">
        <v>1161</v>
      </c>
      <c r="W8" s="188">
        <v>1162</v>
      </c>
      <c r="X8" s="188">
        <v>1163</v>
      </c>
      <c r="Y8" s="188">
        <v>1163</v>
      </c>
      <c r="Z8" s="188">
        <v>27911</v>
      </c>
      <c r="AA8" s="67"/>
      <c r="AB8" s="67"/>
      <c r="AC8" s="67"/>
    </row>
    <row r="9" spans="1:29" x14ac:dyDescent="0.2">
      <c r="A9" s="187">
        <v>44988</v>
      </c>
      <c r="B9" s="188">
        <v>1209</v>
      </c>
      <c r="C9" s="188">
        <v>1209</v>
      </c>
      <c r="D9" s="188">
        <v>1209</v>
      </c>
      <c r="E9" s="188">
        <v>1208</v>
      </c>
      <c r="F9" s="188">
        <v>1208</v>
      </c>
      <c r="G9" s="188">
        <v>1207</v>
      </c>
      <c r="H9" s="188">
        <v>1207</v>
      </c>
      <c r="I9" s="188">
        <v>1207</v>
      </c>
      <c r="J9" s="188">
        <v>1208</v>
      </c>
      <c r="K9" s="188">
        <v>1208</v>
      </c>
      <c r="L9" s="188">
        <v>1207</v>
      </c>
      <c r="M9" s="188">
        <v>1208</v>
      </c>
      <c r="N9" s="188">
        <v>1208</v>
      </c>
      <c r="O9" s="188">
        <v>1207</v>
      </c>
      <c r="P9" s="188">
        <v>1206</v>
      </c>
      <c r="Q9" s="188">
        <v>1207</v>
      </c>
      <c r="R9" s="188">
        <v>1206</v>
      </c>
      <c r="S9" s="188">
        <v>1207</v>
      </c>
      <c r="T9" s="188">
        <v>1206</v>
      </c>
      <c r="U9" s="188">
        <v>1206</v>
      </c>
      <c r="V9" s="188">
        <v>1206</v>
      </c>
      <c r="W9" s="188">
        <v>1206</v>
      </c>
      <c r="X9" s="188">
        <v>1206</v>
      </c>
      <c r="Y9" s="188">
        <v>1206</v>
      </c>
      <c r="Z9" s="188">
        <v>28972</v>
      </c>
      <c r="AA9" s="67"/>
      <c r="AB9" s="67"/>
      <c r="AC9" s="67"/>
    </row>
    <row r="10" spans="1:29" x14ac:dyDescent="0.2">
      <c r="A10" s="187">
        <v>44989</v>
      </c>
      <c r="B10" s="188">
        <v>1168</v>
      </c>
      <c r="C10" s="188">
        <v>1168</v>
      </c>
      <c r="D10" s="188">
        <v>1169</v>
      </c>
      <c r="E10" s="188">
        <v>1169</v>
      </c>
      <c r="F10" s="188">
        <v>1169</v>
      </c>
      <c r="G10" s="188">
        <v>1169</v>
      </c>
      <c r="H10" s="188">
        <v>1169</v>
      </c>
      <c r="I10" s="188">
        <v>1169</v>
      </c>
      <c r="J10" s="188">
        <v>1169</v>
      </c>
      <c r="K10" s="188">
        <v>1169</v>
      </c>
      <c r="L10" s="188">
        <v>1169</v>
      </c>
      <c r="M10" s="188">
        <v>1170</v>
      </c>
      <c r="N10" s="188">
        <v>1170</v>
      </c>
      <c r="O10" s="188">
        <v>1170</v>
      </c>
      <c r="P10" s="188">
        <v>1170</v>
      </c>
      <c r="Q10" s="188">
        <v>1170</v>
      </c>
      <c r="R10" s="188">
        <v>1169</v>
      </c>
      <c r="S10" s="188">
        <v>1169</v>
      </c>
      <c r="T10" s="188">
        <v>1168</v>
      </c>
      <c r="U10" s="188">
        <v>1167</v>
      </c>
      <c r="V10" s="188">
        <v>1167</v>
      </c>
      <c r="W10" s="188">
        <v>1166</v>
      </c>
      <c r="X10" s="188">
        <v>1166</v>
      </c>
      <c r="Y10" s="188">
        <v>1167</v>
      </c>
      <c r="Z10" s="188">
        <v>28046</v>
      </c>
      <c r="AA10" s="67"/>
      <c r="AB10" s="67"/>
      <c r="AC10" s="67"/>
    </row>
    <row r="11" spans="1:29" x14ac:dyDescent="0.2">
      <c r="A11" s="187">
        <v>44990</v>
      </c>
      <c r="B11" s="188">
        <v>1181</v>
      </c>
      <c r="C11" s="188">
        <v>1181</v>
      </c>
      <c r="D11" s="188">
        <v>1182</v>
      </c>
      <c r="E11" s="188">
        <v>1182</v>
      </c>
      <c r="F11" s="188">
        <v>1181</v>
      </c>
      <c r="G11" s="188">
        <v>1181</v>
      </c>
      <c r="H11" s="188">
        <v>1181</v>
      </c>
      <c r="I11" s="188">
        <v>1181</v>
      </c>
      <c r="J11" s="188">
        <v>1181</v>
      </c>
      <c r="K11" s="188">
        <v>1181</v>
      </c>
      <c r="L11" s="188">
        <v>1181</v>
      </c>
      <c r="M11" s="188">
        <v>1182</v>
      </c>
      <c r="N11" s="188">
        <v>1182</v>
      </c>
      <c r="O11" s="188">
        <v>1182</v>
      </c>
      <c r="P11" s="188">
        <v>1182</v>
      </c>
      <c r="Q11" s="188">
        <v>1182</v>
      </c>
      <c r="R11" s="188">
        <v>1181</v>
      </c>
      <c r="S11" s="188">
        <v>1181</v>
      </c>
      <c r="T11" s="188">
        <v>1180</v>
      </c>
      <c r="U11" s="188">
        <v>1179</v>
      </c>
      <c r="V11" s="188">
        <v>1179</v>
      </c>
      <c r="W11" s="188">
        <v>1179</v>
      </c>
      <c r="X11" s="188">
        <v>1179</v>
      </c>
      <c r="Y11" s="188">
        <v>1180</v>
      </c>
      <c r="Z11" s="188">
        <v>28341</v>
      </c>
      <c r="AA11" s="67"/>
      <c r="AB11" s="67"/>
      <c r="AC11" s="67"/>
    </row>
    <row r="12" spans="1:29" x14ac:dyDescent="0.2">
      <c r="A12" s="187">
        <v>44991</v>
      </c>
      <c r="B12" s="188">
        <v>1215</v>
      </c>
      <c r="C12" s="188">
        <v>1215</v>
      </c>
      <c r="D12" s="188">
        <v>1215</v>
      </c>
      <c r="E12" s="188">
        <v>1215</v>
      </c>
      <c r="F12" s="188">
        <v>1214</v>
      </c>
      <c r="G12" s="188">
        <v>1214</v>
      </c>
      <c r="H12" s="188">
        <v>1213</v>
      </c>
      <c r="I12" s="188">
        <v>1214</v>
      </c>
      <c r="J12" s="188">
        <v>1215</v>
      </c>
      <c r="K12" s="188">
        <v>1215</v>
      </c>
      <c r="L12" s="188">
        <v>1218</v>
      </c>
      <c r="M12" s="188">
        <v>1217</v>
      </c>
      <c r="N12" s="188">
        <v>1217</v>
      </c>
      <c r="O12" s="188">
        <v>1217</v>
      </c>
      <c r="P12" s="188">
        <v>1217</v>
      </c>
      <c r="Q12" s="188">
        <v>1216</v>
      </c>
      <c r="R12" s="188">
        <v>1215</v>
      </c>
      <c r="S12" s="188">
        <v>1215</v>
      </c>
      <c r="T12" s="188">
        <v>1214</v>
      </c>
      <c r="U12" s="188">
        <v>1214</v>
      </c>
      <c r="V12" s="188">
        <v>1214</v>
      </c>
      <c r="W12" s="188">
        <v>1213</v>
      </c>
      <c r="X12" s="188">
        <v>1213</v>
      </c>
      <c r="Y12" s="188">
        <v>1214</v>
      </c>
      <c r="Z12" s="188">
        <v>29159</v>
      </c>
      <c r="AA12" s="67"/>
      <c r="AB12" s="67"/>
      <c r="AC12" s="67"/>
    </row>
    <row r="13" spans="1:29" x14ac:dyDescent="0.2">
      <c r="A13" s="187">
        <v>44992</v>
      </c>
      <c r="B13" s="188">
        <v>1152</v>
      </c>
      <c r="C13" s="188">
        <v>1153</v>
      </c>
      <c r="D13" s="188">
        <v>1152</v>
      </c>
      <c r="E13" s="188">
        <v>1152</v>
      </c>
      <c r="F13" s="188">
        <v>1151</v>
      </c>
      <c r="G13" s="188">
        <v>1151</v>
      </c>
      <c r="H13" s="188">
        <v>1150</v>
      </c>
      <c r="I13" s="188">
        <v>1150</v>
      </c>
      <c r="J13" s="188">
        <v>1151</v>
      </c>
      <c r="K13" s="188">
        <v>1151</v>
      </c>
      <c r="L13" s="188">
        <v>1153</v>
      </c>
      <c r="M13" s="188">
        <v>1153</v>
      </c>
      <c r="N13" s="188">
        <v>1153</v>
      </c>
      <c r="O13" s="188">
        <v>1154</v>
      </c>
      <c r="P13" s="188">
        <v>1153</v>
      </c>
      <c r="Q13" s="188">
        <v>1153</v>
      </c>
      <c r="R13" s="188">
        <v>1152</v>
      </c>
      <c r="S13" s="188">
        <v>1150</v>
      </c>
      <c r="T13" s="188">
        <v>1149</v>
      </c>
      <c r="U13" s="188">
        <v>1148</v>
      </c>
      <c r="V13" s="188">
        <v>1148</v>
      </c>
      <c r="W13" s="188">
        <v>1149</v>
      </c>
      <c r="X13" s="188">
        <v>1149</v>
      </c>
      <c r="Y13" s="188">
        <v>1149</v>
      </c>
      <c r="Z13" s="188">
        <v>27626</v>
      </c>
      <c r="AA13" s="67"/>
      <c r="AB13" s="67"/>
      <c r="AC13" s="67"/>
    </row>
    <row r="14" spans="1:29" x14ac:dyDescent="0.2">
      <c r="A14" s="187">
        <v>44993</v>
      </c>
      <c r="B14" s="188">
        <v>1192</v>
      </c>
      <c r="C14" s="188">
        <v>1193</v>
      </c>
      <c r="D14" s="188">
        <v>1192</v>
      </c>
      <c r="E14" s="188">
        <v>1191</v>
      </c>
      <c r="F14" s="188">
        <v>1192</v>
      </c>
      <c r="G14" s="188">
        <v>1193</v>
      </c>
      <c r="H14" s="188">
        <v>1192</v>
      </c>
      <c r="I14" s="188">
        <v>1193</v>
      </c>
      <c r="J14" s="188">
        <v>1194</v>
      </c>
      <c r="K14" s="188">
        <v>1195</v>
      </c>
      <c r="L14" s="188">
        <v>1195</v>
      </c>
      <c r="M14" s="188">
        <v>1196</v>
      </c>
      <c r="N14" s="188">
        <v>1196</v>
      </c>
      <c r="O14" s="188">
        <v>1196</v>
      </c>
      <c r="P14" s="188">
        <v>1196</v>
      </c>
      <c r="Q14" s="188">
        <v>1195</v>
      </c>
      <c r="R14" s="188">
        <v>1194</v>
      </c>
      <c r="S14" s="188">
        <v>1193</v>
      </c>
      <c r="T14" s="188">
        <v>1192</v>
      </c>
      <c r="U14" s="188">
        <v>1192</v>
      </c>
      <c r="V14" s="188">
        <v>1192</v>
      </c>
      <c r="W14" s="188">
        <v>1193</v>
      </c>
      <c r="X14" s="188">
        <v>1193</v>
      </c>
      <c r="Y14" s="188">
        <v>1193</v>
      </c>
      <c r="Z14" s="188">
        <v>28643</v>
      </c>
      <c r="AA14" s="67"/>
      <c r="AB14" s="67"/>
      <c r="AC14" s="67"/>
    </row>
    <row r="15" spans="1:29" x14ac:dyDescent="0.2">
      <c r="A15" s="187">
        <v>44994</v>
      </c>
      <c r="B15" s="188">
        <v>1177</v>
      </c>
      <c r="C15" s="188">
        <v>1177</v>
      </c>
      <c r="D15" s="188">
        <v>1177</v>
      </c>
      <c r="E15" s="188">
        <v>1176</v>
      </c>
      <c r="F15" s="188">
        <v>1176</v>
      </c>
      <c r="G15" s="188">
        <v>1175</v>
      </c>
      <c r="H15" s="188">
        <v>1175</v>
      </c>
      <c r="I15" s="188">
        <v>1176</v>
      </c>
      <c r="J15" s="188">
        <v>1177</v>
      </c>
      <c r="K15" s="188">
        <v>1178</v>
      </c>
      <c r="L15" s="188">
        <v>1177</v>
      </c>
      <c r="M15" s="188">
        <v>1178</v>
      </c>
      <c r="N15" s="188">
        <v>1178</v>
      </c>
      <c r="O15" s="188">
        <v>1178</v>
      </c>
      <c r="P15" s="188">
        <v>1178</v>
      </c>
      <c r="Q15" s="188">
        <v>1178</v>
      </c>
      <c r="R15" s="188">
        <v>1177</v>
      </c>
      <c r="S15" s="188">
        <v>1176</v>
      </c>
      <c r="T15" s="188">
        <v>1176</v>
      </c>
      <c r="U15" s="188">
        <v>1176</v>
      </c>
      <c r="V15" s="188">
        <v>1175</v>
      </c>
      <c r="W15" s="188">
        <v>1176</v>
      </c>
      <c r="X15" s="188">
        <v>1173</v>
      </c>
      <c r="Y15" s="188">
        <v>1173</v>
      </c>
      <c r="Z15" s="188">
        <v>28233</v>
      </c>
      <c r="AA15" s="67"/>
      <c r="AB15" s="67"/>
      <c r="AC15" s="67"/>
    </row>
    <row r="16" spans="1:29" x14ac:dyDescent="0.2">
      <c r="A16" s="187">
        <v>44995</v>
      </c>
      <c r="B16" s="188">
        <v>1181</v>
      </c>
      <c r="C16" s="188">
        <v>1181</v>
      </c>
      <c r="D16" s="188">
        <v>1180</v>
      </c>
      <c r="E16" s="188">
        <v>1180</v>
      </c>
      <c r="F16" s="188">
        <v>1181</v>
      </c>
      <c r="G16" s="188">
        <v>1180</v>
      </c>
      <c r="H16" s="188">
        <v>1180</v>
      </c>
      <c r="I16" s="188">
        <v>1180</v>
      </c>
      <c r="J16" s="188">
        <v>1180</v>
      </c>
      <c r="K16" s="188">
        <v>1181</v>
      </c>
      <c r="L16" s="188">
        <v>1181</v>
      </c>
      <c r="M16" s="188">
        <v>1181</v>
      </c>
      <c r="N16" s="188">
        <v>1181</v>
      </c>
      <c r="O16" s="188">
        <v>1180</v>
      </c>
      <c r="P16" s="188">
        <v>1180</v>
      </c>
      <c r="Q16" s="188">
        <v>1180</v>
      </c>
      <c r="R16" s="188">
        <v>1179</v>
      </c>
      <c r="S16" s="188">
        <v>1179</v>
      </c>
      <c r="T16" s="188">
        <v>1179</v>
      </c>
      <c r="U16" s="188">
        <v>1179</v>
      </c>
      <c r="V16" s="188">
        <v>1179</v>
      </c>
      <c r="W16" s="188">
        <v>1179</v>
      </c>
      <c r="X16" s="188">
        <v>1179</v>
      </c>
      <c r="Y16" s="188">
        <v>1179</v>
      </c>
      <c r="Z16" s="188">
        <v>28319</v>
      </c>
      <c r="AA16" s="67"/>
      <c r="AB16" s="67"/>
      <c r="AC16" s="67"/>
    </row>
    <row r="17" spans="1:29" x14ac:dyDescent="0.2">
      <c r="A17" s="187">
        <v>44996</v>
      </c>
      <c r="B17" s="188">
        <v>1202</v>
      </c>
      <c r="C17" s="188">
        <v>1203</v>
      </c>
      <c r="D17" s="188">
        <v>1202</v>
      </c>
      <c r="E17" s="188">
        <v>1203</v>
      </c>
      <c r="F17" s="188">
        <v>1202</v>
      </c>
      <c r="G17" s="188">
        <v>1202</v>
      </c>
      <c r="H17" s="188">
        <v>1202</v>
      </c>
      <c r="I17" s="188">
        <v>1201</v>
      </c>
      <c r="J17" s="188">
        <v>1201</v>
      </c>
      <c r="K17" s="188">
        <v>1201</v>
      </c>
      <c r="L17" s="188">
        <v>1201</v>
      </c>
      <c r="M17" s="188">
        <v>1200</v>
      </c>
      <c r="N17" s="188">
        <v>1201</v>
      </c>
      <c r="O17" s="188">
        <v>1202</v>
      </c>
      <c r="P17" s="188">
        <v>1202</v>
      </c>
      <c r="Q17" s="188">
        <v>1202</v>
      </c>
      <c r="R17" s="188">
        <v>1202</v>
      </c>
      <c r="S17" s="188">
        <v>1200</v>
      </c>
      <c r="T17" s="188">
        <v>1200</v>
      </c>
      <c r="U17" s="188">
        <v>1200</v>
      </c>
      <c r="V17" s="188">
        <v>1200</v>
      </c>
      <c r="W17" s="188">
        <v>1200</v>
      </c>
      <c r="X17" s="188">
        <v>1200</v>
      </c>
      <c r="Y17" s="188">
        <v>1200</v>
      </c>
      <c r="Z17" s="188">
        <v>28829</v>
      </c>
      <c r="AA17" s="67"/>
      <c r="AB17" s="67"/>
      <c r="AC17" s="67"/>
    </row>
    <row r="18" spans="1:29" x14ac:dyDescent="0.2">
      <c r="A18" s="187">
        <v>44997</v>
      </c>
      <c r="B18" s="188">
        <v>1253</v>
      </c>
      <c r="C18" s="188">
        <v>1253</v>
      </c>
      <c r="D18" s="188">
        <v>1254</v>
      </c>
      <c r="E18" s="188">
        <v>1253</v>
      </c>
      <c r="F18" s="188">
        <v>1253</v>
      </c>
      <c r="G18" s="188">
        <v>1253</v>
      </c>
      <c r="H18" s="188">
        <v>1253</v>
      </c>
      <c r="I18" s="188">
        <v>1254</v>
      </c>
      <c r="J18" s="188">
        <v>1255</v>
      </c>
      <c r="K18" s="188">
        <v>1255</v>
      </c>
      <c r="L18" s="188">
        <v>1255</v>
      </c>
      <c r="M18" s="188">
        <v>1256</v>
      </c>
      <c r="N18" s="188">
        <v>1256</v>
      </c>
      <c r="O18" s="188">
        <v>1255</v>
      </c>
      <c r="P18" s="188">
        <v>1254</v>
      </c>
      <c r="Q18" s="188">
        <v>1253</v>
      </c>
      <c r="R18" s="188">
        <v>1253</v>
      </c>
      <c r="S18" s="188">
        <v>1252</v>
      </c>
      <c r="T18" s="188">
        <v>1251</v>
      </c>
      <c r="U18" s="188">
        <v>1251</v>
      </c>
      <c r="V18" s="188">
        <v>1252</v>
      </c>
      <c r="W18" s="188">
        <v>1252</v>
      </c>
      <c r="X18" s="188">
        <v>1253</v>
      </c>
      <c r="Y18" s="188"/>
      <c r="Z18" s="188">
        <v>28829</v>
      </c>
      <c r="AA18" s="67"/>
      <c r="AB18" s="67"/>
      <c r="AC18" s="67"/>
    </row>
    <row r="19" spans="1:29" x14ac:dyDescent="0.2">
      <c r="A19" s="187">
        <v>44998</v>
      </c>
      <c r="B19" s="188">
        <v>1177</v>
      </c>
      <c r="C19" s="188">
        <v>1177</v>
      </c>
      <c r="D19" s="188">
        <v>1177</v>
      </c>
      <c r="E19" s="188">
        <v>1176</v>
      </c>
      <c r="F19" s="188">
        <v>1176</v>
      </c>
      <c r="G19" s="188">
        <v>1175</v>
      </c>
      <c r="H19" s="188">
        <v>1173</v>
      </c>
      <c r="I19" s="188">
        <v>1174</v>
      </c>
      <c r="J19" s="188">
        <v>1174</v>
      </c>
      <c r="K19" s="188">
        <v>1175</v>
      </c>
      <c r="L19" s="188">
        <v>1174</v>
      </c>
      <c r="M19" s="188">
        <v>1174</v>
      </c>
      <c r="N19" s="188">
        <v>1175</v>
      </c>
      <c r="O19" s="188">
        <v>1174</v>
      </c>
      <c r="P19" s="188">
        <v>1175</v>
      </c>
      <c r="Q19" s="188">
        <v>1178</v>
      </c>
      <c r="R19" s="188">
        <v>1175</v>
      </c>
      <c r="S19" s="188">
        <v>1174</v>
      </c>
      <c r="T19" s="188">
        <v>1174</v>
      </c>
      <c r="U19" s="188">
        <v>1174</v>
      </c>
      <c r="V19" s="188">
        <v>1174</v>
      </c>
      <c r="W19" s="188">
        <v>1173</v>
      </c>
      <c r="X19" s="188">
        <v>1173</v>
      </c>
      <c r="Y19" s="188">
        <v>1174</v>
      </c>
      <c r="Z19" s="188">
        <v>28195</v>
      </c>
      <c r="AA19" s="67"/>
      <c r="AB19" s="67"/>
      <c r="AC19" s="67"/>
    </row>
    <row r="20" spans="1:29" x14ac:dyDescent="0.2">
      <c r="A20" s="187">
        <v>44999</v>
      </c>
      <c r="B20" s="188">
        <v>1180</v>
      </c>
      <c r="C20" s="188">
        <v>1180</v>
      </c>
      <c r="D20" s="188">
        <v>1180</v>
      </c>
      <c r="E20" s="188">
        <v>1180</v>
      </c>
      <c r="F20" s="188">
        <v>1180</v>
      </c>
      <c r="G20" s="188">
        <v>1179</v>
      </c>
      <c r="H20" s="188">
        <v>1178</v>
      </c>
      <c r="I20" s="188">
        <v>1178</v>
      </c>
      <c r="J20" s="188">
        <v>1179</v>
      </c>
      <c r="K20" s="188">
        <v>1180</v>
      </c>
      <c r="L20" s="188">
        <v>1180</v>
      </c>
      <c r="M20" s="188">
        <v>1181</v>
      </c>
      <c r="N20" s="188">
        <v>1181</v>
      </c>
      <c r="O20" s="188">
        <v>1181</v>
      </c>
      <c r="P20" s="188">
        <v>1181</v>
      </c>
      <c r="Q20" s="188">
        <v>1182</v>
      </c>
      <c r="R20" s="188">
        <v>1182</v>
      </c>
      <c r="S20" s="188">
        <v>1180</v>
      </c>
      <c r="T20" s="188">
        <v>1179</v>
      </c>
      <c r="U20" s="188">
        <v>1179</v>
      </c>
      <c r="V20" s="188">
        <v>1179</v>
      </c>
      <c r="W20" s="188">
        <v>1178</v>
      </c>
      <c r="X20" s="188">
        <v>1178</v>
      </c>
      <c r="Y20" s="188">
        <v>1179</v>
      </c>
      <c r="Z20" s="188">
        <v>28314</v>
      </c>
      <c r="AA20" s="67"/>
      <c r="AB20" s="67"/>
      <c r="AC20" s="67"/>
    </row>
    <row r="21" spans="1:29" x14ac:dyDescent="0.2">
      <c r="A21" s="187">
        <v>45000</v>
      </c>
      <c r="B21" s="188">
        <v>1176</v>
      </c>
      <c r="C21" s="188">
        <v>1176</v>
      </c>
      <c r="D21" s="188">
        <v>1176</v>
      </c>
      <c r="E21" s="188">
        <v>1175</v>
      </c>
      <c r="F21" s="188">
        <v>1175</v>
      </c>
      <c r="G21" s="188">
        <v>1174</v>
      </c>
      <c r="H21" s="188">
        <v>1173</v>
      </c>
      <c r="I21" s="188">
        <v>1174</v>
      </c>
      <c r="J21" s="188">
        <v>1175</v>
      </c>
      <c r="K21" s="188">
        <v>1176</v>
      </c>
      <c r="L21" s="188">
        <v>1176</v>
      </c>
      <c r="M21" s="188">
        <v>1176</v>
      </c>
      <c r="N21" s="188">
        <v>1177</v>
      </c>
      <c r="O21" s="188">
        <v>1177</v>
      </c>
      <c r="P21" s="188">
        <v>1177</v>
      </c>
      <c r="Q21" s="188">
        <v>1177</v>
      </c>
      <c r="R21" s="188">
        <v>1176</v>
      </c>
      <c r="S21" s="188">
        <v>1175</v>
      </c>
      <c r="T21" s="188">
        <v>1174</v>
      </c>
      <c r="U21" s="188">
        <v>1173</v>
      </c>
      <c r="V21" s="188">
        <v>1173</v>
      </c>
      <c r="W21" s="188">
        <v>1172</v>
      </c>
      <c r="X21" s="188">
        <v>1173</v>
      </c>
      <c r="Y21" s="188">
        <v>1173</v>
      </c>
      <c r="Z21" s="188">
        <v>28199</v>
      </c>
      <c r="AA21" s="67"/>
      <c r="AB21" s="67"/>
      <c r="AC21" s="67"/>
    </row>
    <row r="22" spans="1:29" x14ac:dyDescent="0.2">
      <c r="A22" s="187">
        <v>45001</v>
      </c>
      <c r="B22" s="188">
        <v>1181</v>
      </c>
      <c r="C22" s="188">
        <v>1181</v>
      </c>
      <c r="D22" s="188">
        <v>1180</v>
      </c>
      <c r="E22" s="188">
        <v>1181</v>
      </c>
      <c r="F22" s="188">
        <v>1180</v>
      </c>
      <c r="G22" s="188">
        <v>1180</v>
      </c>
      <c r="H22" s="188">
        <v>1180</v>
      </c>
      <c r="I22" s="188">
        <v>1179</v>
      </c>
      <c r="J22" s="188">
        <v>1181</v>
      </c>
      <c r="K22" s="188">
        <v>1181</v>
      </c>
      <c r="L22" s="188">
        <v>1179</v>
      </c>
      <c r="M22" s="188">
        <v>1182</v>
      </c>
      <c r="N22" s="188">
        <v>1183</v>
      </c>
      <c r="O22" s="188">
        <v>1183</v>
      </c>
      <c r="P22" s="188">
        <v>1183</v>
      </c>
      <c r="Q22" s="188">
        <v>1182</v>
      </c>
      <c r="R22" s="188">
        <v>1182</v>
      </c>
      <c r="S22" s="188">
        <v>1181</v>
      </c>
      <c r="T22" s="188">
        <v>1180</v>
      </c>
      <c r="U22" s="188">
        <v>1179</v>
      </c>
      <c r="V22" s="188">
        <v>1179</v>
      </c>
      <c r="W22" s="188">
        <v>1179</v>
      </c>
      <c r="X22" s="188">
        <v>1179</v>
      </c>
      <c r="Y22" s="188">
        <v>1179</v>
      </c>
      <c r="Z22" s="188">
        <v>28334</v>
      </c>
      <c r="AA22" s="67"/>
      <c r="AB22" s="67"/>
      <c r="AC22" s="67"/>
    </row>
    <row r="23" spans="1:29" x14ac:dyDescent="0.2">
      <c r="A23" s="187">
        <v>45002</v>
      </c>
      <c r="B23" s="188">
        <v>1181</v>
      </c>
      <c r="C23" s="188">
        <v>1182</v>
      </c>
      <c r="D23" s="188">
        <v>1182</v>
      </c>
      <c r="E23" s="188">
        <v>1182</v>
      </c>
      <c r="F23" s="188">
        <v>1182</v>
      </c>
      <c r="G23" s="188">
        <v>1182</v>
      </c>
      <c r="H23" s="188">
        <v>1182</v>
      </c>
      <c r="I23" s="188">
        <v>1182</v>
      </c>
      <c r="J23" s="188">
        <v>1183</v>
      </c>
      <c r="K23" s="188">
        <v>1184</v>
      </c>
      <c r="L23" s="188">
        <v>1184</v>
      </c>
      <c r="M23" s="188">
        <v>1184</v>
      </c>
      <c r="N23" s="188">
        <v>1183</v>
      </c>
      <c r="O23" s="188">
        <v>1182</v>
      </c>
      <c r="P23" s="188">
        <v>1182</v>
      </c>
      <c r="Q23" s="188">
        <v>1182</v>
      </c>
      <c r="R23" s="188">
        <v>1181</v>
      </c>
      <c r="S23" s="188">
        <v>1180</v>
      </c>
      <c r="T23" s="188">
        <v>1180</v>
      </c>
      <c r="U23" s="188">
        <v>1179</v>
      </c>
      <c r="V23" s="188">
        <v>1179</v>
      </c>
      <c r="W23" s="188">
        <v>1180</v>
      </c>
      <c r="X23" s="188">
        <v>1179</v>
      </c>
      <c r="Y23" s="188">
        <v>1180</v>
      </c>
      <c r="Z23" s="188">
        <v>28357</v>
      </c>
      <c r="AA23" s="67"/>
      <c r="AB23" s="67"/>
      <c r="AC23" s="67"/>
    </row>
    <row r="24" spans="1:29" x14ac:dyDescent="0.2">
      <c r="A24" s="187">
        <v>45003</v>
      </c>
      <c r="B24" s="188">
        <v>1185</v>
      </c>
      <c r="C24" s="188">
        <v>1186</v>
      </c>
      <c r="D24" s="188">
        <v>1186</v>
      </c>
      <c r="E24" s="188">
        <v>1186</v>
      </c>
      <c r="F24" s="188">
        <v>1185</v>
      </c>
      <c r="G24" s="188">
        <v>1184</v>
      </c>
      <c r="H24" s="188">
        <v>1184</v>
      </c>
      <c r="I24" s="188">
        <v>1184</v>
      </c>
      <c r="J24" s="188">
        <v>1183</v>
      </c>
      <c r="K24" s="188">
        <v>1184</v>
      </c>
      <c r="L24" s="188">
        <v>1183</v>
      </c>
      <c r="M24" s="188">
        <v>1180</v>
      </c>
      <c r="N24" s="188">
        <v>1181</v>
      </c>
      <c r="O24" s="188">
        <v>1181</v>
      </c>
      <c r="P24" s="188">
        <v>1181</v>
      </c>
      <c r="Q24" s="188">
        <v>1185</v>
      </c>
      <c r="R24" s="188">
        <v>1187</v>
      </c>
      <c r="S24" s="188">
        <v>1186</v>
      </c>
      <c r="T24" s="188">
        <v>1185</v>
      </c>
      <c r="U24" s="188">
        <v>1184</v>
      </c>
      <c r="V24" s="188">
        <v>1184</v>
      </c>
      <c r="W24" s="188">
        <v>1184</v>
      </c>
      <c r="X24" s="188">
        <v>1184</v>
      </c>
      <c r="Y24" s="188">
        <v>1183</v>
      </c>
      <c r="Z24" s="188">
        <v>28415</v>
      </c>
      <c r="AA24" s="67"/>
      <c r="AB24" s="67"/>
      <c r="AC24" s="67"/>
    </row>
    <row r="25" spans="1:29" x14ac:dyDescent="0.2">
      <c r="A25" s="187">
        <v>45004</v>
      </c>
      <c r="B25" s="188">
        <v>1176</v>
      </c>
      <c r="C25" s="188">
        <v>1176</v>
      </c>
      <c r="D25" s="188">
        <v>1176</v>
      </c>
      <c r="E25" s="188">
        <v>1176</v>
      </c>
      <c r="F25" s="188">
        <v>1176</v>
      </c>
      <c r="G25" s="188">
        <v>1176</v>
      </c>
      <c r="H25" s="188">
        <v>1177</v>
      </c>
      <c r="I25" s="188">
        <v>1177</v>
      </c>
      <c r="J25" s="188">
        <v>1177</v>
      </c>
      <c r="K25" s="188">
        <v>1178</v>
      </c>
      <c r="L25" s="188">
        <v>1179</v>
      </c>
      <c r="M25" s="188">
        <v>1178</v>
      </c>
      <c r="N25" s="188">
        <v>1178</v>
      </c>
      <c r="O25" s="188">
        <v>1179</v>
      </c>
      <c r="P25" s="188">
        <v>1179</v>
      </c>
      <c r="Q25" s="188">
        <v>1178</v>
      </c>
      <c r="R25" s="188">
        <v>1177</v>
      </c>
      <c r="S25" s="188">
        <v>1177</v>
      </c>
      <c r="T25" s="188">
        <v>1176</v>
      </c>
      <c r="U25" s="188">
        <v>1175</v>
      </c>
      <c r="V25" s="188">
        <v>1175</v>
      </c>
      <c r="W25" s="188">
        <v>1175</v>
      </c>
      <c r="X25" s="188">
        <v>1174</v>
      </c>
      <c r="Y25" s="188">
        <v>1174</v>
      </c>
      <c r="Z25" s="188">
        <v>28239</v>
      </c>
      <c r="AA25" s="67"/>
      <c r="AB25" s="67"/>
      <c r="AC25" s="67"/>
    </row>
    <row r="26" spans="1:29" x14ac:dyDescent="0.2">
      <c r="A26" s="187">
        <v>45005</v>
      </c>
      <c r="B26" s="188">
        <v>1193</v>
      </c>
      <c r="C26" s="188">
        <v>1194</v>
      </c>
      <c r="D26" s="188">
        <v>1194</v>
      </c>
      <c r="E26" s="188">
        <v>1194</v>
      </c>
      <c r="F26" s="188">
        <v>1194</v>
      </c>
      <c r="G26" s="188">
        <v>1194</v>
      </c>
      <c r="H26" s="188">
        <v>1193</v>
      </c>
      <c r="I26" s="188">
        <v>1194</v>
      </c>
      <c r="J26" s="188">
        <v>1193</v>
      </c>
      <c r="K26" s="188">
        <v>1195</v>
      </c>
      <c r="L26" s="188">
        <v>1196</v>
      </c>
      <c r="M26" s="188">
        <v>1195</v>
      </c>
      <c r="N26" s="188">
        <v>1195</v>
      </c>
      <c r="O26" s="188">
        <v>1196</v>
      </c>
      <c r="P26" s="188">
        <v>1196</v>
      </c>
      <c r="Q26" s="188">
        <v>1196</v>
      </c>
      <c r="R26" s="188">
        <v>1198</v>
      </c>
      <c r="S26" s="188">
        <v>1197</v>
      </c>
      <c r="T26" s="188">
        <v>1196</v>
      </c>
      <c r="U26" s="188">
        <v>1194</v>
      </c>
      <c r="V26" s="188">
        <v>1194</v>
      </c>
      <c r="W26" s="188">
        <v>1194</v>
      </c>
      <c r="X26" s="188">
        <v>1195</v>
      </c>
      <c r="Y26" s="188">
        <v>1195</v>
      </c>
      <c r="Z26" s="188">
        <v>28675</v>
      </c>
      <c r="AA26" s="67"/>
      <c r="AB26" s="67"/>
      <c r="AC26" s="67"/>
    </row>
    <row r="27" spans="1:29" x14ac:dyDescent="0.2">
      <c r="A27" s="187">
        <v>45006</v>
      </c>
      <c r="B27" s="188">
        <v>1183</v>
      </c>
      <c r="C27" s="188">
        <v>1184</v>
      </c>
      <c r="D27" s="188">
        <v>1184</v>
      </c>
      <c r="E27" s="188">
        <v>1184</v>
      </c>
      <c r="F27" s="188">
        <v>1183</v>
      </c>
      <c r="G27" s="188">
        <v>1184</v>
      </c>
      <c r="H27" s="188">
        <v>1183</v>
      </c>
      <c r="I27" s="188">
        <v>1182</v>
      </c>
      <c r="J27" s="188">
        <v>1184</v>
      </c>
      <c r="K27" s="188">
        <v>1186</v>
      </c>
      <c r="L27" s="188">
        <v>1186</v>
      </c>
      <c r="M27" s="188">
        <v>1187</v>
      </c>
      <c r="N27" s="188">
        <v>1187</v>
      </c>
      <c r="O27" s="188">
        <v>1187</v>
      </c>
      <c r="P27" s="188">
        <v>1187</v>
      </c>
      <c r="Q27" s="188">
        <v>1186</v>
      </c>
      <c r="R27" s="188">
        <v>1185</v>
      </c>
      <c r="S27" s="188">
        <v>1185</v>
      </c>
      <c r="T27" s="188">
        <v>1184</v>
      </c>
      <c r="U27" s="188">
        <v>1184</v>
      </c>
      <c r="V27" s="188">
        <v>1183</v>
      </c>
      <c r="W27" s="188">
        <v>1183</v>
      </c>
      <c r="X27" s="188">
        <v>1183</v>
      </c>
      <c r="Y27" s="188">
        <v>1182</v>
      </c>
      <c r="Z27" s="188">
        <v>28426</v>
      </c>
      <c r="AA27" s="67"/>
      <c r="AB27" s="67"/>
      <c r="AC27" s="67"/>
    </row>
    <row r="28" spans="1:29" x14ac:dyDescent="0.2">
      <c r="A28" s="187">
        <v>45007</v>
      </c>
      <c r="B28" s="188">
        <v>1183</v>
      </c>
      <c r="C28" s="188">
        <v>1183</v>
      </c>
      <c r="D28" s="188">
        <v>1183</v>
      </c>
      <c r="E28" s="188">
        <v>1183</v>
      </c>
      <c r="F28" s="188">
        <v>1184</v>
      </c>
      <c r="G28" s="188">
        <v>1184</v>
      </c>
      <c r="H28" s="188">
        <v>1183</v>
      </c>
      <c r="I28" s="188">
        <v>1183</v>
      </c>
      <c r="J28" s="188">
        <v>1184</v>
      </c>
      <c r="K28" s="188">
        <v>1185</v>
      </c>
      <c r="L28" s="188">
        <v>1185</v>
      </c>
      <c r="M28" s="188">
        <v>1186</v>
      </c>
      <c r="N28" s="188">
        <v>1187</v>
      </c>
      <c r="O28" s="188">
        <v>1186</v>
      </c>
      <c r="P28" s="188">
        <v>1186</v>
      </c>
      <c r="Q28" s="188">
        <v>1186</v>
      </c>
      <c r="R28" s="188">
        <v>1185</v>
      </c>
      <c r="S28" s="188">
        <v>1185</v>
      </c>
      <c r="T28" s="188">
        <v>1184</v>
      </c>
      <c r="U28" s="188">
        <v>1184</v>
      </c>
      <c r="V28" s="188">
        <v>1183</v>
      </c>
      <c r="W28" s="188">
        <v>1183</v>
      </c>
      <c r="X28" s="188">
        <v>1183</v>
      </c>
      <c r="Y28" s="188">
        <v>1183</v>
      </c>
      <c r="Z28" s="188">
        <v>28421</v>
      </c>
      <c r="AA28" s="67"/>
      <c r="AB28" s="67"/>
      <c r="AC28" s="67"/>
    </row>
    <row r="29" spans="1:29" x14ac:dyDescent="0.2">
      <c r="A29" s="187">
        <v>45008</v>
      </c>
      <c r="B29" s="188">
        <v>1185</v>
      </c>
      <c r="C29" s="188">
        <v>1185</v>
      </c>
      <c r="D29" s="188">
        <v>1186</v>
      </c>
      <c r="E29" s="188">
        <v>1186</v>
      </c>
      <c r="F29" s="188">
        <v>1186</v>
      </c>
      <c r="G29" s="188">
        <v>1186</v>
      </c>
      <c r="H29" s="188">
        <v>1185</v>
      </c>
      <c r="I29" s="188">
        <v>1185</v>
      </c>
      <c r="J29" s="188">
        <v>1184</v>
      </c>
      <c r="K29" s="188">
        <v>1185</v>
      </c>
      <c r="L29" s="188">
        <v>1185</v>
      </c>
      <c r="M29" s="188">
        <v>1184</v>
      </c>
      <c r="N29" s="188">
        <v>1185</v>
      </c>
      <c r="O29" s="188">
        <v>1185</v>
      </c>
      <c r="P29" s="188">
        <v>1185</v>
      </c>
      <c r="Q29" s="188">
        <v>1185</v>
      </c>
      <c r="R29" s="188">
        <v>1186</v>
      </c>
      <c r="S29" s="188">
        <v>1183</v>
      </c>
      <c r="T29" s="188">
        <v>1183</v>
      </c>
      <c r="U29" s="188">
        <v>1183</v>
      </c>
      <c r="V29" s="188">
        <v>1183</v>
      </c>
      <c r="W29" s="188">
        <v>1183</v>
      </c>
      <c r="X29" s="188">
        <v>1183</v>
      </c>
      <c r="Y29" s="188">
        <v>1183</v>
      </c>
      <c r="Z29" s="188">
        <v>28429</v>
      </c>
      <c r="AA29" s="67"/>
      <c r="AB29" s="67"/>
      <c r="AC29" s="67"/>
    </row>
    <row r="30" spans="1:29" x14ac:dyDescent="0.2">
      <c r="A30" s="187">
        <v>45009</v>
      </c>
      <c r="B30" s="188">
        <v>1185</v>
      </c>
      <c r="C30" s="188">
        <v>1185</v>
      </c>
      <c r="D30" s="188">
        <v>1185</v>
      </c>
      <c r="E30" s="188">
        <v>1184</v>
      </c>
      <c r="F30" s="188">
        <v>1183</v>
      </c>
      <c r="G30" s="188">
        <v>1183</v>
      </c>
      <c r="H30" s="188">
        <v>1182</v>
      </c>
      <c r="I30" s="188">
        <v>1182</v>
      </c>
      <c r="J30" s="188">
        <v>1182</v>
      </c>
      <c r="K30" s="188">
        <v>1182</v>
      </c>
      <c r="L30" s="188">
        <v>1182</v>
      </c>
      <c r="M30" s="188">
        <v>1181</v>
      </c>
      <c r="N30" s="188">
        <v>1182</v>
      </c>
      <c r="O30" s="188">
        <v>1182</v>
      </c>
      <c r="P30" s="188">
        <v>1183</v>
      </c>
      <c r="Q30" s="188">
        <v>1182</v>
      </c>
      <c r="R30" s="188">
        <v>1183</v>
      </c>
      <c r="S30" s="188">
        <v>1184</v>
      </c>
      <c r="T30" s="188">
        <v>1184</v>
      </c>
      <c r="U30" s="188">
        <v>1184</v>
      </c>
      <c r="V30" s="188">
        <v>1184</v>
      </c>
      <c r="W30" s="188">
        <v>1184</v>
      </c>
      <c r="X30" s="188">
        <v>1183</v>
      </c>
      <c r="Y30" s="188">
        <v>1184</v>
      </c>
      <c r="Z30" s="188">
        <v>28395</v>
      </c>
      <c r="AA30" s="67"/>
      <c r="AB30" s="67"/>
      <c r="AC30" s="67"/>
    </row>
    <row r="31" spans="1:29" x14ac:dyDescent="0.2">
      <c r="A31" s="187">
        <v>45010</v>
      </c>
      <c r="B31" s="188">
        <v>1185</v>
      </c>
      <c r="C31" s="188">
        <v>1185</v>
      </c>
      <c r="D31" s="188">
        <v>1186</v>
      </c>
      <c r="E31" s="188">
        <v>1186</v>
      </c>
      <c r="F31" s="188">
        <v>1186</v>
      </c>
      <c r="G31" s="188">
        <v>1185</v>
      </c>
      <c r="H31" s="188">
        <v>1185</v>
      </c>
      <c r="I31" s="188">
        <v>1185</v>
      </c>
      <c r="J31" s="188">
        <v>1185</v>
      </c>
      <c r="K31" s="188">
        <v>1184</v>
      </c>
      <c r="L31" s="188">
        <v>1183</v>
      </c>
      <c r="M31" s="188">
        <v>1183</v>
      </c>
      <c r="N31" s="188">
        <v>1182</v>
      </c>
      <c r="O31" s="188">
        <v>1182</v>
      </c>
      <c r="P31" s="188">
        <v>1183</v>
      </c>
      <c r="Q31" s="188">
        <v>1184</v>
      </c>
      <c r="R31" s="188">
        <v>1185</v>
      </c>
      <c r="S31" s="188">
        <v>1185</v>
      </c>
      <c r="T31" s="188">
        <v>1184</v>
      </c>
      <c r="U31" s="188">
        <v>1184</v>
      </c>
      <c r="V31" s="188">
        <v>1184</v>
      </c>
      <c r="W31" s="188">
        <v>1184</v>
      </c>
      <c r="X31" s="188">
        <v>1183</v>
      </c>
      <c r="Y31" s="188">
        <v>1184</v>
      </c>
      <c r="Z31" s="188">
        <v>28422</v>
      </c>
      <c r="AA31" s="67"/>
      <c r="AB31" s="67"/>
      <c r="AC31" s="67"/>
    </row>
    <row r="32" spans="1:29" x14ac:dyDescent="0.2">
      <c r="A32" s="187">
        <v>45011</v>
      </c>
      <c r="B32" s="188">
        <v>1185</v>
      </c>
      <c r="C32" s="188">
        <v>1185</v>
      </c>
      <c r="D32" s="188">
        <v>1185</v>
      </c>
      <c r="E32" s="188">
        <v>1185</v>
      </c>
      <c r="F32" s="188">
        <v>1186</v>
      </c>
      <c r="G32" s="188">
        <v>1186</v>
      </c>
      <c r="H32" s="188">
        <v>1186</v>
      </c>
      <c r="I32" s="188">
        <v>1186</v>
      </c>
      <c r="J32" s="188">
        <v>1187</v>
      </c>
      <c r="K32" s="188">
        <v>1187</v>
      </c>
      <c r="L32" s="188">
        <v>1188</v>
      </c>
      <c r="M32" s="188">
        <v>1188</v>
      </c>
      <c r="N32" s="188">
        <v>1188</v>
      </c>
      <c r="O32" s="188">
        <v>1187</v>
      </c>
      <c r="P32" s="188">
        <v>1187</v>
      </c>
      <c r="Q32" s="188">
        <v>1187</v>
      </c>
      <c r="R32" s="188">
        <v>1187</v>
      </c>
      <c r="S32" s="188">
        <v>1186</v>
      </c>
      <c r="T32" s="188">
        <v>1185</v>
      </c>
      <c r="U32" s="188">
        <v>1184</v>
      </c>
      <c r="V32" s="188">
        <v>1184</v>
      </c>
      <c r="W32" s="188">
        <v>1183</v>
      </c>
      <c r="X32" s="188">
        <v>1184</v>
      </c>
      <c r="Y32" s="188">
        <v>1183</v>
      </c>
      <c r="Z32" s="188">
        <v>28459</v>
      </c>
      <c r="AA32" s="67"/>
      <c r="AB32" s="67"/>
      <c r="AC32" s="67"/>
    </row>
    <row r="33" spans="1:29" x14ac:dyDescent="0.2">
      <c r="A33" s="187">
        <v>45012</v>
      </c>
      <c r="B33" s="188">
        <v>1184</v>
      </c>
      <c r="C33" s="188">
        <v>1184</v>
      </c>
      <c r="D33" s="188">
        <v>1184</v>
      </c>
      <c r="E33" s="188">
        <v>1184</v>
      </c>
      <c r="F33" s="188">
        <v>1184</v>
      </c>
      <c r="G33" s="188">
        <v>1184</v>
      </c>
      <c r="H33" s="188">
        <v>1183</v>
      </c>
      <c r="I33" s="188">
        <v>1183</v>
      </c>
      <c r="J33" s="188">
        <v>1184</v>
      </c>
      <c r="K33" s="188">
        <v>1185</v>
      </c>
      <c r="L33" s="188">
        <v>1186</v>
      </c>
      <c r="M33" s="188">
        <v>1186</v>
      </c>
      <c r="N33" s="188">
        <v>1187</v>
      </c>
      <c r="O33" s="188">
        <v>1186</v>
      </c>
      <c r="P33" s="188">
        <v>1184</v>
      </c>
      <c r="Q33" s="188">
        <v>1185</v>
      </c>
      <c r="R33" s="188">
        <v>1185</v>
      </c>
      <c r="S33" s="188">
        <v>1183</v>
      </c>
      <c r="T33" s="188">
        <v>1184</v>
      </c>
      <c r="U33" s="188">
        <v>1184</v>
      </c>
      <c r="V33" s="188">
        <v>1184</v>
      </c>
      <c r="W33" s="188">
        <v>1184</v>
      </c>
      <c r="X33" s="188">
        <v>1185</v>
      </c>
      <c r="Y33" s="188">
        <v>1184</v>
      </c>
      <c r="Z33" s="188">
        <v>28426</v>
      </c>
      <c r="AA33" s="67"/>
      <c r="AB33" s="67"/>
      <c r="AC33" s="67"/>
    </row>
    <row r="34" spans="1:29" x14ac:dyDescent="0.2">
      <c r="A34" s="187">
        <v>45013</v>
      </c>
      <c r="B34" s="188">
        <v>1186</v>
      </c>
      <c r="C34" s="188">
        <v>1186</v>
      </c>
      <c r="D34" s="188">
        <v>1185</v>
      </c>
      <c r="E34" s="188">
        <v>1185</v>
      </c>
      <c r="F34" s="188">
        <v>1186</v>
      </c>
      <c r="G34" s="188">
        <v>1185</v>
      </c>
      <c r="H34" s="188">
        <v>1184</v>
      </c>
      <c r="I34" s="188">
        <v>1184</v>
      </c>
      <c r="J34" s="188">
        <v>1184</v>
      </c>
      <c r="K34" s="188">
        <v>1185</v>
      </c>
      <c r="L34" s="188">
        <v>1186</v>
      </c>
      <c r="M34" s="188">
        <v>1186</v>
      </c>
      <c r="N34" s="188">
        <v>1185</v>
      </c>
      <c r="O34" s="188">
        <v>1185</v>
      </c>
      <c r="P34" s="188">
        <v>1185</v>
      </c>
      <c r="Q34" s="188">
        <v>1185</v>
      </c>
      <c r="R34" s="188">
        <v>1184</v>
      </c>
      <c r="S34" s="188">
        <v>1182</v>
      </c>
      <c r="T34" s="188">
        <v>1184</v>
      </c>
      <c r="U34" s="188">
        <v>1183</v>
      </c>
      <c r="V34" s="188">
        <v>1182</v>
      </c>
      <c r="W34" s="188">
        <v>1183</v>
      </c>
      <c r="X34" s="188">
        <v>1183</v>
      </c>
      <c r="Y34" s="188">
        <v>1184</v>
      </c>
      <c r="Z34" s="188">
        <v>28427</v>
      </c>
      <c r="AA34" s="67"/>
      <c r="AB34" s="67"/>
      <c r="AC34" s="67"/>
    </row>
    <row r="35" spans="1:29" x14ac:dyDescent="0.2">
      <c r="A35" s="187">
        <v>45014</v>
      </c>
      <c r="B35" s="188">
        <v>1186</v>
      </c>
      <c r="C35" s="188">
        <v>1186</v>
      </c>
      <c r="D35" s="188">
        <v>1186</v>
      </c>
      <c r="E35" s="188">
        <v>1187</v>
      </c>
      <c r="F35" s="188">
        <v>1186</v>
      </c>
      <c r="G35" s="188">
        <v>1186</v>
      </c>
      <c r="H35" s="188">
        <v>1185</v>
      </c>
      <c r="I35" s="188">
        <v>1185</v>
      </c>
      <c r="J35" s="188">
        <v>1186</v>
      </c>
      <c r="K35" s="188">
        <v>1186</v>
      </c>
      <c r="L35" s="188">
        <v>1187</v>
      </c>
      <c r="M35" s="188">
        <v>1187</v>
      </c>
      <c r="N35" s="188">
        <v>1188</v>
      </c>
      <c r="O35" s="188">
        <v>1188</v>
      </c>
      <c r="P35" s="188">
        <v>1187</v>
      </c>
      <c r="Q35" s="188">
        <v>1187</v>
      </c>
      <c r="R35" s="188">
        <v>1187</v>
      </c>
      <c r="S35" s="188">
        <v>1185</v>
      </c>
      <c r="T35" s="188">
        <v>1184</v>
      </c>
      <c r="U35" s="188">
        <v>1184</v>
      </c>
      <c r="V35" s="188">
        <v>1183</v>
      </c>
      <c r="W35" s="188">
        <v>1184</v>
      </c>
      <c r="X35" s="188">
        <v>1184</v>
      </c>
      <c r="Y35" s="188">
        <v>1183</v>
      </c>
      <c r="Z35" s="188">
        <v>28457</v>
      </c>
      <c r="AA35" s="67"/>
      <c r="AB35" s="67"/>
      <c r="AC35" s="67"/>
    </row>
    <row r="36" spans="1:29" x14ac:dyDescent="0.2">
      <c r="A36" s="187">
        <v>45015</v>
      </c>
      <c r="B36" s="188">
        <v>1181</v>
      </c>
      <c r="C36" s="188">
        <v>1181</v>
      </c>
      <c r="D36" s="188">
        <v>1181</v>
      </c>
      <c r="E36" s="188">
        <v>1181</v>
      </c>
      <c r="F36" s="188">
        <v>1181</v>
      </c>
      <c r="G36" s="188">
        <v>1180</v>
      </c>
      <c r="H36" s="188">
        <v>1180</v>
      </c>
      <c r="I36" s="188">
        <v>1181</v>
      </c>
      <c r="J36" s="188">
        <v>1181</v>
      </c>
      <c r="K36" s="188">
        <v>1182</v>
      </c>
      <c r="L36" s="188">
        <v>1180</v>
      </c>
      <c r="M36" s="188">
        <v>1179</v>
      </c>
      <c r="N36" s="188">
        <v>1183</v>
      </c>
      <c r="O36" s="188">
        <v>1183</v>
      </c>
      <c r="P36" s="188">
        <v>1183</v>
      </c>
      <c r="Q36" s="188">
        <v>1183</v>
      </c>
      <c r="R36" s="188">
        <v>1182</v>
      </c>
      <c r="S36" s="188">
        <v>1181</v>
      </c>
      <c r="T36" s="188">
        <v>1181</v>
      </c>
      <c r="U36" s="188">
        <v>1179</v>
      </c>
      <c r="V36" s="188">
        <v>1179</v>
      </c>
      <c r="W36" s="188">
        <v>1179</v>
      </c>
      <c r="X36" s="188">
        <v>1179</v>
      </c>
      <c r="Y36" s="188">
        <v>1179</v>
      </c>
      <c r="Z36" s="188">
        <v>28339</v>
      </c>
      <c r="AA36" s="67"/>
      <c r="AB36" s="67"/>
      <c r="AC36" s="67"/>
    </row>
    <row r="37" spans="1:29" x14ac:dyDescent="0.2">
      <c r="A37" s="187">
        <v>45016</v>
      </c>
      <c r="B37" s="188">
        <v>1177</v>
      </c>
      <c r="C37" s="188">
        <v>1177</v>
      </c>
      <c r="D37" s="188">
        <v>1178</v>
      </c>
      <c r="E37" s="188">
        <v>1178</v>
      </c>
      <c r="F37" s="188">
        <v>1179</v>
      </c>
      <c r="G37" s="188">
        <v>1179</v>
      </c>
      <c r="H37" s="188">
        <v>1178</v>
      </c>
      <c r="I37" s="188">
        <v>1177</v>
      </c>
      <c r="J37" s="188">
        <v>1178</v>
      </c>
      <c r="K37" s="188">
        <v>1178</v>
      </c>
      <c r="L37" s="188">
        <v>1178</v>
      </c>
      <c r="M37" s="188">
        <v>1178</v>
      </c>
      <c r="N37" s="188">
        <v>1177</v>
      </c>
      <c r="O37" s="188">
        <v>1177</v>
      </c>
      <c r="P37" s="188">
        <v>1178</v>
      </c>
      <c r="Q37" s="188">
        <v>1178</v>
      </c>
      <c r="R37" s="188">
        <v>1177</v>
      </c>
      <c r="S37" s="188">
        <v>1176</v>
      </c>
      <c r="T37" s="188">
        <v>1175</v>
      </c>
      <c r="U37" s="188">
        <v>1175</v>
      </c>
      <c r="V37" s="188">
        <v>1175</v>
      </c>
      <c r="W37" s="188">
        <v>1174</v>
      </c>
      <c r="X37" s="188">
        <v>1173</v>
      </c>
      <c r="Y37" s="188">
        <v>1173</v>
      </c>
      <c r="Z37" s="188">
        <v>28243</v>
      </c>
      <c r="AA37" s="67"/>
      <c r="AB37" s="67"/>
      <c r="AC37" s="67"/>
    </row>
    <row r="38" spans="1:29" ht="15.75" x14ac:dyDescent="0.25">
      <c r="A38" s="198" t="s">
        <v>107</v>
      </c>
      <c r="B38" s="199">
        <v>36767</v>
      </c>
      <c r="C38" s="199">
        <v>36775</v>
      </c>
      <c r="D38" s="199">
        <v>36774</v>
      </c>
      <c r="E38" s="199">
        <v>36771</v>
      </c>
      <c r="F38" s="199">
        <v>36769</v>
      </c>
      <c r="G38" s="199">
        <v>36762</v>
      </c>
      <c r="H38" s="199">
        <v>36746</v>
      </c>
      <c r="I38" s="199">
        <v>36750</v>
      </c>
      <c r="J38" s="199">
        <v>36766</v>
      </c>
      <c r="K38" s="199">
        <v>36784</v>
      </c>
      <c r="L38" s="199">
        <v>36787</v>
      </c>
      <c r="M38" s="199">
        <v>36791</v>
      </c>
      <c r="N38" s="199">
        <v>36801</v>
      </c>
      <c r="O38" s="199">
        <v>36796</v>
      </c>
      <c r="P38" s="199">
        <v>36793</v>
      </c>
      <c r="Q38" s="199">
        <v>36794</v>
      </c>
      <c r="R38" s="199">
        <v>36780</v>
      </c>
      <c r="S38" s="199">
        <v>36754</v>
      </c>
      <c r="T38" s="199">
        <v>36737</v>
      </c>
      <c r="U38" s="199">
        <v>36723</v>
      </c>
      <c r="V38" s="199">
        <v>36719</v>
      </c>
      <c r="W38" s="199">
        <v>36719</v>
      </c>
      <c r="X38" s="199">
        <v>36717</v>
      </c>
      <c r="Y38" s="199">
        <v>35468</v>
      </c>
      <c r="Z38" s="199">
        <v>881043</v>
      </c>
      <c r="AA38" s="67"/>
      <c r="AB38" s="67"/>
      <c r="AC38" s="67"/>
    </row>
    <row r="39" spans="1:29" ht="15.75" x14ac:dyDescent="0.25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67"/>
      <c r="AB39" s="67"/>
      <c r="AC39" s="67"/>
    </row>
    <row r="40" spans="1:29" x14ac:dyDescent="0.2">
      <c r="A40" s="185" t="s">
        <v>0</v>
      </c>
      <c r="B40" s="186">
        <f>SUM(Z7:Z37)</f>
        <v>881043</v>
      </c>
      <c r="C40" s="20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AA40" s="67"/>
      <c r="AB40" s="67"/>
      <c r="AC40" s="67"/>
    </row>
    <row r="41" spans="1:29" ht="15.75" x14ac:dyDescent="0.25">
      <c r="A41" s="194" t="s">
        <v>102</v>
      </c>
      <c r="B41" s="220">
        <v>-1649</v>
      </c>
    </row>
    <row r="42" spans="1:29" ht="15.75" x14ac:dyDescent="0.25">
      <c r="A42" s="194" t="s">
        <v>124</v>
      </c>
      <c r="B42" s="186">
        <f>B40+B41</f>
        <v>879394</v>
      </c>
    </row>
    <row r="43" spans="1:29" ht="15.75" x14ac:dyDescent="0.25">
      <c r="A43" s="178" t="s">
        <v>104</v>
      </c>
      <c r="B43" s="179">
        <f>0</f>
        <v>0</v>
      </c>
    </row>
    <row r="44" spans="1:29" ht="15.75" x14ac:dyDescent="0.25">
      <c r="A44" s="178" t="s">
        <v>103</v>
      </c>
      <c r="B44" s="180">
        <f>B42-B43</f>
        <v>879394</v>
      </c>
    </row>
    <row r="45" spans="1:29" x14ac:dyDescent="0.2">
      <c r="A45" s="18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Z44"/>
  <sheetViews>
    <sheetView zoomScale="70" zoomScaleNormal="70" workbookViewId="0">
      <selection activeCell="H47" sqref="H47"/>
    </sheetView>
  </sheetViews>
  <sheetFormatPr defaultRowHeight="15" x14ac:dyDescent="0.2"/>
  <cols>
    <col min="1" max="1" width="20" customWidth="1"/>
    <col min="2" max="2" width="13.21875" customWidth="1"/>
    <col min="3" max="26" width="8.33203125" customWidth="1"/>
  </cols>
  <sheetData>
    <row r="1" spans="1:26" x14ac:dyDescent="0.2">
      <c r="A1" s="181" t="s">
        <v>14</v>
      </c>
    </row>
    <row r="2" spans="1:26" x14ac:dyDescent="0.2">
      <c r="A2" s="181" t="s">
        <v>49</v>
      </c>
    </row>
    <row r="3" spans="1:26" x14ac:dyDescent="0.2">
      <c r="A3" t="s">
        <v>44</v>
      </c>
      <c r="D3" s="182"/>
    </row>
    <row r="4" spans="1:26" x14ac:dyDescent="0.2">
      <c r="A4" s="183"/>
      <c r="C4" s="182"/>
      <c r="D4" s="182"/>
    </row>
    <row r="5" spans="1:26" x14ac:dyDescent="0.2">
      <c r="A5" s="183"/>
    </row>
    <row r="6" spans="1:26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6" x14ac:dyDescent="0.2">
      <c r="A7" s="187">
        <v>44986</v>
      </c>
      <c r="B7" s="188">
        <v>1153</v>
      </c>
      <c r="C7" s="188">
        <v>1153</v>
      </c>
      <c r="D7" s="188">
        <v>1153</v>
      </c>
      <c r="E7" s="188">
        <v>1153</v>
      </c>
      <c r="F7" s="188">
        <v>1153</v>
      </c>
      <c r="G7" s="188">
        <v>1153</v>
      </c>
      <c r="H7" s="188">
        <v>1152</v>
      </c>
      <c r="I7" s="188">
        <v>1153</v>
      </c>
      <c r="J7" s="188">
        <v>1153</v>
      </c>
      <c r="K7" s="188">
        <v>1154</v>
      </c>
      <c r="L7" s="188">
        <v>1154</v>
      </c>
      <c r="M7" s="188">
        <v>1152</v>
      </c>
      <c r="N7" s="188">
        <v>1151</v>
      </c>
      <c r="O7" s="188">
        <v>1151</v>
      </c>
      <c r="P7" s="188">
        <v>1150</v>
      </c>
      <c r="Q7" s="188">
        <v>1149</v>
      </c>
      <c r="R7" s="188">
        <v>1148</v>
      </c>
      <c r="S7" s="188">
        <v>1148</v>
      </c>
      <c r="T7" s="188">
        <v>1147</v>
      </c>
      <c r="U7" s="188">
        <v>1147</v>
      </c>
      <c r="V7" s="188">
        <v>1147</v>
      </c>
      <c r="W7" s="188">
        <v>1147</v>
      </c>
      <c r="X7" s="188">
        <v>1147</v>
      </c>
      <c r="Y7" s="188">
        <v>1148</v>
      </c>
      <c r="Z7" s="188">
        <v>27616</v>
      </c>
    </row>
    <row r="8" spans="1:26" x14ac:dyDescent="0.2">
      <c r="A8" s="187">
        <v>44987</v>
      </c>
      <c r="B8" s="188">
        <v>1168</v>
      </c>
      <c r="C8" s="188">
        <v>1168</v>
      </c>
      <c r="D8" s="188">
        <v>1168</v>
      </c>
      <c r="E8" s="188">
        <v>1168</v>
      </c>
      <c r="F8" s="188">
        <v>1168</v>
      </c>
      <c r="G8" s="188">
        <v>1167</v>
      </c>
      <c r="H8" s="188">
        <v>1167</v>
      </c>
      <c r="I8" s="188">
        <v>1166</v>
      </c>
      <c r="J8" s="188">
        <v>1166</v>
      </c>
      <c r="K8" s="188">
        <v>1166</v>
      </c>
      <c r="L8" s="188">
        <v>1166</v>
      </c>
      <c r="M8" s="188">
        <v>1167</v>
      </c>
      <c r="N8" s="188">
        <v>1166</v>
      </c>
      <c r="O8" s="188">
        <v>1165</v>
      </c>
      <c r="P8" s="188">
        <v>1165</v>
      </c>
      <c r="Q8" s="188">
        <v>1165</v>
      </c>
      <c r="R8" s="188">
        <v>1164</v>
      </c>
      <c r="S8" s="188">
        <v>1163</v>
      </c>
      <c r="T8" s="188">
        <v>1162</v>
      </c>
      <c r="U8" s="188">
        <v>1162</v>
      </c>
      <c r="V8" s="188">
        <v>1162</v>
      </c>
      <c r="W8" s="188">
        <v>1162</v>
      </c>
      <c r="X8" s="188">
        <v>1162</v>
      </c>
      <c r="Y8" s="188">
        <v>1163</v>
      </c>
      <c r="Z8" s="188">
        <v>27966</v>
      </c>
    </row>
    <row r="9" spans="1:26" x14ac:dyDescent="0.2">
      <c r="A9" s="187">
        <v>44988</v>
      </c>
      <c r="B9" s="188">
        <v>1150</v>
      </c>
      <c r="C9" s="188">
        <v>1150</v>
      </c>
      <c r="D9" s="188">
        <v>1150</v>
      </c>
      <c r="E9" s="188">
        <v>1149</v>
      </c>
      <c r="F9" s="188">
        <v>1148</v>
      </c>
      <c r="G9" s="188">
        <v>1148</v>
      </c>
      <c r="H9" s="188">
        <v>1147</v>
      </c>
      <c r="I9" s="188">
        <v>1147</v>
      </c>
      <c r="J9" s="188">
        <v>1148</v>
      </c>
      <c r="K9" s="188">
        <v>1148</v>
      </c>
      <c r="L9" s="188">
        <v>1147</v>
      </c>
      <c r="M9" s="188">
        <v>1146</v>
      </c>
      <c r="N9" s="188">
        <v>1146</v>
      </c>
      <c r="O9" s="188">
        <v>1146</v>
      </c>
      <c r="P9" s="188">
        <v>1145</v>
      </c>
      <c r="Q9" s="188">
        <v>1145</v>
      </c>
      <c r="R9" s="188">
        <v>1145</v>
      </c>
      <c r="S9" s="188">
        <v>1144</v>
      </c>
      <c r="T9" s="188">
        <v>1144</v>
      </c>
      <c r="U9" s="188">
        <v>1143</v>
      </c>
      <c r="V9" s="188">
        <v>1144</v>
      </c>
      <c r="W9" s="188">
        <v>1145</v>
      </c>
      <c r="X9" s="188">
        <v>1145</v>
      </c>
      <c r="Y9" s="188">
        <v>1145</v>
      </c>
      <c r="Z9" s="188">
        <v>27515</v>
      </c>
    </row>
    <row r="10" spans="1:26" x14ac:dyDescent="0.2">
      <c r="A10" s="187">
        <v>44989</v>
      </c>
      <c r="B10" s="188">
        <v>1168</v>
      </c>
      <c r="C10" s="188">
        <v>1168</v>
      </c>
      <c r="D10" s="188">
        <v>1168</v>
      </c>
      <c r="E10" s="188">
        <v>1168</v>
      </c>
      <c r="F10" s="188">
        <v>1168</v>
      </c>
      <c r="G10" s="188">
        <v>1167</v>
      </c>
      <c r="H10" s="188">
        <v>1167</v>
      </c>
      <c r="I10" s="188">
        <v>1167</v>
      </c>
      <c r="J10" s="188">
        <v>1167</v>
      </c>
      <c r="K10" s="188">
        <v>1167</v>
      </c>
      <c r="L10" s="188">
        <v>1167</v>
      </c>
      <c r="M10" s="188">
        <v>1166</v>
      </c>
      <c r="N10" s="188">
        <v>1167</v>
      </c>
      <c r="O10" s="188">
        <v>1167</v>
      </c>
      <c r="P10" s="188">
        <v>1167</v>
      </c>
      <c r="Q10" s="188">
        <v>1166</v>
      </c>
      <c r="R10" s="188">
        <v>1165</v>
      </c>
      <c r="S10" s="188">
        <v>1164</v>
      </c>
      <c r="T10" s="188">
        <v>1163</v>
      </c>
      <c r="U10" s="188">
        <v>1163</v>
      </c>
      <c r="V10" s="188">
        <v>1162</v>
      </c>
      <c r="W10" s="188">
        <v>1162</v>
      </c>
      <c r="X10" s="188">
        <v>1162</v>
      </c>
      <c r="Y10" s="188">
        <v>1162</v>
      </c>
      <c r="Z10" s="188">
        <v>27978</v>
      </c>
    </row>
    <row r="11" spans="1:26" x14ac:dyDescent="0.2">
      <c r="A11" s="187">
        <v>44990</v>
      </c>
      <c r="B11" s="188">
        <v>1168</v>
      </c>
      <c r="C11" s="188">
        <v>1168</v>
      </c>
      <c r="D11" s="188">
        <v>1168</v>
      </c>
      <c r="E11" s="188">
        <v>1168</v>
      </c>
      <c r="F11" s="188">
        <v>1168</v>
      </c>
      <c r="G11" s="188">
        <v>1167</v>
      </c>
      <c r="H11" s="188">
        <v>1167</v>
      </c>
      <c r="I11" s="188">
        <v>1167</v>
      </c>
      <c r="J11" s="188">
        <v>1167</v>
      </c>
      <c r="K11" s="188">
        <v>1167</v>
      </c>
      <c r="L11" s="188">
        <v>1167</v>
      </c>
      <c r="M11" s="188">
        <v>1166</v>
      </c>
      <c r="N11" s="188">
        <v>1167</v>
      </c>
      <c r="O11" s="188">
        <v>1167</v>
      </c>
      <c r="P11" s="188">
        <v>1167</v>
      </c>
      <c r="Q11" s="188">
        <v>1166</v>
      </c>
      <c r="R11" s="188">
        <v>1165</v>
      </c>
      <c r="S11" s="188">
        <v>1164</v>
      </c>
      <c r="T11" s="188">
        <v>1163</v>
      </c>
      <c r="U11" s="188">
        <v>1163</v>
      </c>
      <c r="V11" s="188">
        <v>1162</v>
      </c>
      <c r="W11" s="188">
        <v>1162</v>
      </c>
      <c r="X11" s="188">
        <v>1162</v>
      </c>
      <c r="Y11" s="188">
        <v>1162</v>
      </c>
      <c r="Z11" s="188">
        <v>27978</v>
      </c>
    </row>
    <row r="12" spans="1:26" x14ac:dyDescent="0.2">
      <c r="A12" s="187">
        <v>44991</v>
      </c>
      <c r="B12" s="188">
        <v>1131</v>
      </c>
      <c r="C12" s="188">
        <v>1131</v>
      </c>
      <c r="D12" s="188">
        <v>1131</v>
      </c>
      <c r="E12" s="188">
        <v>1126</v>
      </c>
      <c r="F12" s="188">
        <v>1125</v>
      </c>
      <c r="G12" s="188">
        <v>1125</v>
      </c>
      <c r="H12" s="188">
        <v>1124</v>
      </c>
      <c r="I12" s="188">
        <v>1124</v>
      </c>
      <c r="J12" s="188">
        <v>1125</v>
      </c>
      <c r="K12" s="188">
        <v>1125</v>
      </c>
      <c r="L12" s="188">
        <v>1126</v>
      </c>
      <c r="M12" s="188">
        <v>1125</v>
      </c>
      <c r="N12" s="188">
        <v>1125</v>
      </c>
      <c r="O12" s="188">
        <v>1125</v>
      </c>
      <c r="P12" s="188">
        <v>1124</v>
      </c>
      <c r="Q12" s="188">
        <v>1123</v>
      </c>
      <c r="R12" s="188">
        <v>1122</v>
      </c>
      <c r="S12" s="188">
        <v>1122</v>
      </c>
      <c r="T12" s="188">
        <v>1121</v>
      </c>
      <c r="U12" s="188">
        <v>1120</v>
      </c>
      <c r="V12" s="188">
        <v>1120</v>
      </c>
      <c r="W12" s="188">
        <v>1120</v>
      </c>
      <c r="X12" s="188">
        <v>1122</v>
      </c>
      <c r="Y12" s="188">
        <v>1126</v>
      </c>
      <c r="Z12" s="188">
        <v>26988</v>
      </c>
    </row>
    <row r="13" spans="1:26" x14ac:dyDescent="0.2">
      <c r="A13" s="187">
        <v>44992</v>
      </c>
      <c r="B13" s="188">
        <v>1159</v>
      </c>
      <c r="C13" s="188">
        <v>1159</v>
      </c>
      <c r="D13" s="188">
        <v>1159</v>
      </c>
      <c r="E13" s="188">
        <v>1159</v>
      </c>
      <c r="F13" s="188">
        <v>1159</v>
      </c>
      <c r="G13" s="188">
        <v>1158</v>
      </c>
      <c r="H13" s="188">
        <v>1157</v>
      </c>
      <c r="I13" s="188">
        <v>1157</v>
      </c>
      <c r="J13" s="188">
        <v>1156</v>
      </c>
      <c r="K13" s="188">
        <v>1157</v>
      </c>
      <c r="L13" s="188">
        <v>1158</v>
      </c>
      <c r="M13" s="188">
        <v>1159</v>
      </c>
      <c r="N13" s="188">
        <v>1161</v>
      </c>
      <c r="O13" s="188">
        <v>1161</v>
      </c>
      <c r="P13" s="188">
        <v>1160</v>
      </c>
      <c r="Q13" s="188">
        <v>1159</v>
      </c>
      <c r="R13" s="188">
        <v>1158</v>
      </c>
      <c r="S13" s="188">
        <v>1156</v>
      </c>
      <c r="T13" s="188">
        <v>1155</v>
      </c>
      <c r="U13" s="188">
        <v>1155</v>
      </c>
      <c r="V13" s="188">
        <v>1155</v>
      </c>
      <c r="W13" s="188">
        <v>1155</v>
      </c>
      <c r="X13" s="188">
        <v>1156</v>
      </c>
      <c r="Y13" s="188">
        <v>1156</v>
      </c>
      <c r="Z13" s="188">
        <v>27784</v>
      </c>
    </row>
    <row r="14" spans="1:26" x14ac:dyDescent="0.2">
      <c r="A14" s="187">
        <v>44993</v>
      </c>
      <c r="B14" s="188">
        <v>1127</v>
      </c>
      <c r="C14" s="188">
        <v>1127</v>
      </c>
      <c r="D14" s="188">
        <v>1127</v>
      </c>
      <c r="E14" s="188">
        <v>1127</v>
      </c>
      <c r="F14" s="188">
        <v>1126</v>
      </c>
      <c r="G14" s="188">
        <v>1126</v>
      </c>
      <c r="H14" s="188">
        <v>1125</v>
      </c>
      <c r="I14" s="188">
        <v>1126</v>
      </c>
      <c r="J14" s="188">
        <v>1127</v>
      </c>
      <c r="K14" s="188">
        <v>1128</v>
      </c>
      <c r="L14" s="188">
        <v>1128</v>
      </c>
      <c r="M14" s="188">
        <v>1128</v>
      </c>
      <c r="N14" s="188">
        <v>1128</v>
      </c>
      <c r="O14" s="188">
        <v>1127</v>
      </c>
      <c r="P14" s="188">
        <v>1125</v>
      </c>
      <c r="Q14" s="188">
        <v>1124</v>
      </c>
      <c r="R14" s="188">
        <v>1123</v>
      </c>
      <c r="S14" s="188">
        <v>1120</v>
      </c>
      <c r="T14" s="188">
        <v>1119</v>
      </c>
      <c r="U14" s="188">
        <v>1119</v>
      </c>
      <c r="V14" s="188">
        <v>1119</v>
      </c>
      <c r="W14" s="188">
        <v>1119</v>
      </c>
      <c r="X14" s="188">
        <v>1119</v>
      </c>
      <c r="Y14" s="188">
        <v>1120</v>
      </c>
      <c r="Z14" s="188">
        <v>26984</v>
      </c>
    </row>
    <row r="15" spans="1:26" x14ac:dyDescent="0.2">
      <c r="A15" s="187">
        <v>44994</v>
      </c>
      <c r="B15" s="188">
        <v>1109</v>
      </c>
      <c r="C15" s="188">
        <v>1109</v>
      </c>
      <c r="D15" s="188">
        <v>1108</v>
      </c>
      <c r="E15" s="188">
        <v>1106</v>
      </c>
      <c r="F15" s="188">
        <v>1106</v>
      </c>
      <c r="G15" s="188">
        <v>1105</v>
      </c>
      <c r="H15" s="188">
        <v>1105</v>
      </c>
      <c r="I15" s="188">
        <v>1106</v>
      </c>
      <c r="J15" s="188">
        <v>1106</v>
      </c>
      <c r="K15" s="188">
        <v>1107</v>
      </c>
      <c r="L15" s="188">
        <v>1107</v>
      </c>
      <c r="M15" s="188">
        <v>1107</v>
      </c>
      <c r="N15" s="188">
        <v>1107</v>
      </c>
      <c r="O15" s="188">
        <v>1107</v>
      </c>
      <c r="P15" s="188">
        <v>1108</v>
      </c>
      <c r="Q15" s="188">
        <v>1108</v>
      </c>
      <c r="R15" s="188">
        <v>1107</v>
      </c>
      <c r="S15" s="188">
        <v>1106</v>
      </c>
      <c r="T15" s="188">
        <v>1104</v>
      </c>
      <c r="U15" s="188">
        <v>1105</v>
      </c>
      <c r="V15" s="188">
        <v>1105</v>
      </c>
      <c r="W15" s="188">
        <v>1105</v>
      </c>
      <c r="X15" s="188">
        <v>1104</v>
      </c>
      <c r="Y15" s="188">
        <v>1103</v>
      </c>
      <c r="Z15" s="188">
        <v>26550</v>
      </c>
    </row>
    <row r="16" spans="1:26" x14ac:dyDescent="0.2">
      <c r="A16" s="187">
        <v>44995</v>
      </c>
      <c r="B16" s="188">
        <v>1169</v>
      </c>
      <c r="C16" s="188">
        <v>1169</v>
      </c>
      <c r="D16" s="188">
        <v>1169</v>
      </c>
      <c r="E16" s="188">
        <v>1167</v>
      </c>
      <c r="F16" s="188">
        <v>1167</v>
      </c>
      <c r="G16" s="188">
        <v>1166</v>
      </c>
      <c r="H16" s="188">
        <v>1165</v>
      </c>
      <c r="I16" s="188">
        <v>1165</v>
      </c>
      <c r="J16" s="188">
        <v>1165</v>
      </c>
      <c r="K16" s="188">
        <v>1165</v>
      </c>
      <c r="L16" s="188">
        <v>1165</v>
      </c>
      <c r="M16" s="188">
        <v>1165</v>
      </c>
      <c r="N16" s="188">
        <v>1166</v>
      </c>
      <c r="O16" s="188">
        <v>1165</v>
      </c>
      <c r="P16" s="188">
        <v>1165</v>
      </c>
      <c r="Q16" s="188">
        <v>1165</v>
      </c>
      <c r="R16" s="188">
        <v>1164</v>
      </c>
      <c r="S16" s="188">
        <v>1163</v>
      </c>
      <c r="T16" s="188">
        <v>1163</v>
      </c>
      <c r="U16" s="188">
        <v>1163</v>
      </c>
      <c r="V16" s="188">
        <v>1163</v>
      </c>
      <c r="W16" s="188">
        <v>1163</v>
      </c>
      <c r="X16" s="188">
        <v>1163</v>
      </c>
      <c r="Y16" s="188">
        <v>1163</v>
      </c>
      <c r="Z16" s="188">
        <v>27963</v>
      </c>
    </row>
    <row r="17" spans="1:26" x14ac:dyDescent="0.2">
      <c r="A17" s="187">
        <v>44996</v>
      </c>
      <c r="B17" s="188">
        <v>1086</v>
      </c>
      <c r="C17" s="188">
        <v>1086</v>
      </c>
      <c r="D17" s="188">
        <v>1086</v>
      </c>
      <c r="E17" s="188">
        <v>1086</v>
      </c>
      <c r="F17" s="188">
        <v>1085</v>
      </c>
      <c r="G17" s="188">
        <v>1085</v>
      </c>
      <c r="H17" s="188">
        <v>1085</v>
      </c>
      <c r="I17" s="188">
        <v>1084</v>
      </c>
      <c r="J17" s="188">
        <v>1084</v>
      </c>
      <c r="K17" s="188">
        <v>1083</v>
      </c>
      <c r="L17" s="188">
        <v>1083</v>
      </c>
      <c r="M17" s="188">
        <v>1083</v>
      </c>
      <c r="N17" s="188">
        <v>1083</v>
      </c>
      <c r="O17" s="188">
        <v>1083</v>
      </c>
      <c r="P17" s="188">
        <v>1083</v>
      </c>
      <c r="Q17" s="188">
        <v>1083</v>
      </c>
      <c r="R17" s="188">
        <v>1082</v>
      </c>
      <c r="S17" s="188">
        <v>1081</v>
      </c>
      <c r="T17" s="188">
        <v>1080</v>
      </c>
      <c r="U17" s="188">
        <v>1081</v>
      </c>
      <c r="V17" s="188">
        <v>1081</v>
      </c>
      <c r="W17" s="188">
        <v>1081</v>
      </c>
      <c r="X17" s="188">
        <v>1080</v>
      </c>
      <c r="Y17" s="188">
        <v>1080</v>
      </c>
      <c r="Z17" s="188">
        <v>25994</v>
      </c>
    </row>
    <row r="18" spans="1:26" x14ac:dyDescent="0.2">
      <c r="A18" s="187">
        <v>44997</v>
      </c>
      <c r="B18" s="188">
        <v>1132</v>
      </c>
      <c r="C18" s="188">
        <v>1132</v>
      </c>
      <c r="D18" s="188">
        <v>1131</v>
      </c>
      <c r="E18" s="188">
        <v>1131</v>
      </c>
      <c r="F18" s="188">
        <v>1130</v>
      </c>
      <c r="G18" s="188">
        <v>1130</v>
      </c>
      <c r="H18" s="188">
        <v>1130</v>
      </c>
      <c r="I18" s="188">
        <v>1131</v>
      </c>
      <c r="J18" s="188">
        <v>1131</v>
      </c>
      <c r="K18" s="188">
        <v>1131</v>
      </c>
      <c r="L18" s="188">
        <v>1132</v>
      </c>
      <c r="M18" s="188">
        <v>1132</v>
      </c>
      <c r="N18" s="188">
        <v>1132</v>
      </c>
      <c r="O18" s="188">
        <v>1131</v>
      </c>
      <c r="P18" s="188">
        <v>1131</v>
      </c>
      <c r="Q18" s="188">
        <v>1130</v>
      </c>
      <c r="R18" s="188">
        <v>1129</v>
      </c>
      <c r="S18" s="188">
        <v>1128</v>
      </c>
      <c r="T18" s="188">
        <v>1126</v>
      </c>
      <c r="U18" s="188">
        <v>1126</v>
      </c>
      <c r="V18" s="188">
        <v>1127</v>
      </c>
      <c r="W18" s="188">
        <v>1127</v>
      </c>
      <c r="X18" s="188">
        <v>1128</v>
      </c>
      <c r="Y18" s="188"/>
      <c r="Z18" s="188">
        <v>25988</v>
      </c>
    </row>
    <row r="19" spans="1:26" x14ac:dyDescent="0.2">
      <c r="A19" s="187">
        <v>44998</v>
      </c>
      <c r="B19" s="188">
        <v>1107</v>
      </c>
      <c r="C19" s="188">
        <v>1108</v>
      </c>
      <c r="D19" s="188">
        <v>1108</v>
      </c>
      <c r="E19" s="188">
        <v>1108</v>
      </c>
      <c r="F19" s="188">
        <v>1106</v>
      </c>
      <c r="G19" s="188">
        <v>1105</v>
      </c>
      <c r="H19" s="188">
        <v>1103</v>
      </c>
      <c r="I19" s="188">
        <v>1103</v>
      </c>
      <c r="J19" s="188">
        <v>1104</v>
      </c>
      <c r="K19" s="188">
        <v>1103</v>
      </c>
      <c r="L19" s="188">
        <v>1103</v>
      </c>
      <c r="M19" s="188">
        <v>1103</v>
      </c>
      <c r="N19" s="188">
        <v>1103</v>
      </c>
      <c r="O19" s="188">
        <v>1102</v>
      </c>
      <c r="P19" s="188">
        <v>1102</v>
      </c>
      <c r="Q19" s="188">
        <v>1103</v>
      </c>
      <c r="R19" s="188">
        <v>1102</v>
      </c>
      <c r="S19" s="188">
        <v>1102</v>
      </c>
      <c r="T19" s="188">
        <v>1103</v>
      </c>
      <c r="U19" s="188">
        <v>1102</v>
      </c>
      <c r="V19" s="188">
        <v>1102</v>
      </c>
      <c r="W19" s="188">
        <v>1101</v>
      </c>
      <c r="X19" s="188">
        <v>1101</v>
      </c>
      <c r="Y19" s="188">
        <v>1102</v>
      </c>
      <c r="Z19" s="188">
        <v>26486</v>
      </c>
    </row>
    <row r="20" spans="1:26" x14ac:dyDescent="0.2">
      <c r="A20" s="187">
        <v>44999</v>
      </c>
      <c r="B20" s="188">
        <v>1119</v>
      </c>
      <c r="C20" s="188">
        <v>1119</v>
      </c>
      <c r="D20" s="188">
        <v>1119</v>
      </c>
      <c r="E20" s="188">
        <v>1119</v>
      </c>
      <c r="F20" s="188">
        <v>1118</v>
      </c>
      <c r="G20" s="188">
        <v>1117</v>
      </c>
      <c r="H20" s="188">
        <v>1113</v>
      </c>
      <c r="I20" s="188">
        <v>1114</v>
      </c>
      <c r="J20" s="188">
        <v>1114</v>
      </c>
      <c r="K20" s="188">
        <v>1115</v>
      </c>
      <c r="L20" s="188">
        <v>1117</v>
      </c>
      <c r="M20" s="188">
        <v>1120</v>
      </c>
      <c r="N20" s="188">
        <v>1120</v>
      </c>
      <c r="O20" s="188">
        <v>1120</v>
      </c>
      <c r="P20" s="188">
        <v>1120</v>
      </c>
      <c r="Q20" s="188">
        <v>1120</v>
      </c>
      <c r="R20" s="188">
        <v>1119</v>
      </c>
      <c r="S20" s="188">
        <v>1118</v>
      </c>
      <c r="T20" s="188">
        <v>1117</v>
      </c>
      <c r="U20" s="188">
        <v>1115</v>
      </c>
      <c r="V20" s="188">
        <v>1115</v>
      </c>
      <c r="W20" s="188">
        <v>1115</v>
      </c>
      <c r="X20" s="188">
        <v>1115</v>
      </c>
      <c r="Y20" s="188">
        <v>1115</v>
      </c>
      <c r="Z20" s="188">
        <v>26813</v>
      </c>
    </row>
    <row r="21" spans="1:26" x14ac:dyDescent="0.2">
      <c r="A21" s="187">
        <v>45000</v>
      </c>
      <c r="B21" s="188">
        <v>1096</v>
      </c>
      <c r="C21" s="188">
        <v>1096</v>
      </c>
      <c r="D21" s="188">
        <v>1096</v>
      </c>
      <c r="E21" s="188">
        <v>1095</v>
      </c>
      <c r="F21" s="188">
        <v>1095</v>
      </c>
      <c r="G21" s="188">
        <v>1094</v>
      </c>
      <c r="H21" s="188">
        <v>1093</v>
      </c>
      <c r="I21" s="188">
        <v>1094</v>
      </c>
      <c r="J21" s="188">
        <v>1095</v>
      </c>
      <c r="K21" s="188">
        <v>1095</v>
      </c>
      <c r="L21" s="188">
        <v>1096</v>
      </c>
      <c r="M21" s="188">
        <v>1095</v>
      </c>
      <c r="N21" s="188">
        <v>1094</v>
      </c>
      <c r="O21" s="188">
        <v>1093</v>
      </c>
      <c r="P21" s="188">
        <v>1093</v>
      </c>
      <c r="Q21" s="188">
        <v>1093</v>
      </c>
      <c r="R21" s="188">
        <v>1092</v>
      </c>
      <c r="S21" s="188">
        <v>1090</v>
      </c>
      <c r="T21" s="188">
        <v>1086</v>
      </c>
      <c r="U21" s="188">
        <v>1085</v>
      </c>
      <c r="V21" s="188">
        <v>1084</v>
      </c>
      <c r="W21" s="188">
        <v>1084</v>
      </c>
      <c r="X21" s="188">
        <v>1085</v>
      </c>
      <c r="Y21" s="188">
        <v>1084</v>
      </c>
      <c r="Z21" s="188">
        <v>26203</v>
      </c>
    </row>
    <row r="22" spans="1:26" x14ac:dyDescent="0.2">
      <c r="A22" s="187">
        <v>45001</v>
      </c>
      <c r="B22" s="188">
        <v>1098</v>
      </c>
      <c r="C22" s="188">
        <v>1098</v>
      </c>
      <c r="D22" s="188">
        <v>1097</v>
      </c>
      <c r="E22" s="188">
        <v>1097</v>
      </c>
      <c r="F22" s="188">
        <v>1096</v>
      </c>
      <c r="G22" s="188">
        <v>1095</v>
      </c>
      <c r="H22" s="188">
        <v>1093</v>
      </c>
      <c r="I22" s="188">
        <v>1091</v>
      </c>
      <c r="J22" s="188">
        <v>1091</v>
      </c>
      <c r="K22" s="188">
        <v>1091</v>
      </c>
      <c r="L22" s="188">
        <v>1087</v>
      </c>
      <c r="M22" s="188">
        <v>1091</v>
      </c>
      <c r="N22" s="188">
        <v>1092</v>
      </c>
      <c r="O22" s="188">
        <v>1092</v>
      </c>
      <c r="P22" s="188">
        <v>1092</v>
      </c>
      <c r="Q22" s="188">
        <v>1090</v>
      </c>
      <c r="R22" s="188">
        <v>1090</v>
      </c>
      <c r="S22" s="188">
        <v>1089</v>
      </c>
      <c r="T22" s="188">
        <v>1087</v>
      </c>
      <c r="U22" s="188">
        <v>1086</v>
      </c>
      <c r="V22" s="188">
        <v>1085</v>
      </c>
      <c r="W22" s="188">
        <v>1084</v>
      </c>
      <c r="X22" s="188">
        <v>1084</v>
      </c>
      <c r="Y22" s="188">
        <v>1084</v>
      </c>
      <c r="Z22" s="188">
        <v>26180</v>
      </c>
    </row>
    <row r="23" spans="1:26" x14ac:dyDescent="0.2">
      <c r="A23" s="187">
        <v>45002</v>
      </c>
      <c r="B23" s="188">
        <v>1085</v>
      </c>
      <c r="C23" s="188">
        <v>1086</v>
      </c>
      <c r="D23" s="188">
        <v>1086</v>
      </c>
      <c r="E23" s="188">
        <v>1085</v>
      </c>
      <c r="F23" s="188">
        <v>1084</v>
      </c>
      <c r="G23" s="188">
        <v>1085</v>
      </c>
      <c r="H23" s="188">
        <v>1084</v>
      </c>
      <c r="I23" s="188">
        <v>1082</v>
      </c>
      <c r="J23" s="188">
        <v>1081</v>
      </c>
      <c r="K23" s="188">
        <v>1081</v>
      </c>
      <c r="L23" s="188">
        <v>1081</v>
      </c>
      <c r="M23" s="188">
        <v>1079</v>
      </c>
      <c r="N23" s="188">
        <v>1078</v>
      </c>
      <c r="O23" s="188">
        <v>1076</v>
      </c>
      <c r="P23" s="188">
        <v>1074</v>
      </c>
      <c r="Q23" s="188">
        <v>1073</v>
      </c>
      <c r="R23" s="188">
        <v>1072</v>
      </c>
      <c r="S23" s="188">
        <v>1070</v>
      </c>
      <c r="T23" s="188">
        <v>1070</v>
      </c>
      <c r="U23" s="188">
        <v>1070</v>
      </c>
      <c r="V23" s="188">
        <v>1071</v>
      </c>
      <c r="W23" s="188">
        <v>1071</v>
      </c>
      <c r="X23" s="188">
        <v>1072</v>
      </c>
      <c r="Y23" s="188">
        <v>1073</v>
      </c>
      <c r="Z23" s="188">
        <v>25869</v>
      </c>
    </row>
    <row r="24" spans="1:26" x14ac:dyDescent="0.2">
      <c r="A24" s="187">
        <v>45003</v>
      </c>
      <c r="B24" s="188">
        <v>1056</v>
      </c>
      <c r="C24" s="188">
        <v>1057</v>
      </c>
      <c r="D24" s="188">
        <v>1057</v>
      </c>
      <c r="E24" s="188">
        <v>1057</v>
      </c>
      <c r="F24" s="188">
        <v>1057</v>
      </c>
      <c r="G24" s="188">
        <v>1055</v>
      </c>
      <c r="H24" s="188">
        <v>1054</v>
      </c>
      <c r="I24" s="188">
        <v>1053</v>
      </c>
      <c r="J24" s="188">
        <v>1052</v>
      </c>
      <c r="K24" s="188">
        <v>1051</v>
      </c>
      <c r="L24" s="188">
        <v>1051</v>
      </c>
      <c r="M24" s="188">
        <v>1051</v>
      </c>
      <c r="N24" s="188">
        <v>1051</v>
      </c>
      <c r="O24" s="188">
        <v>1052</v>
      </c>
      <c r="P24" s="188">
        <v>1050</v>
      </c>
      <c r="Q24" s="188">
        <v>1050</v>
      </c>
      <c r="R24" s="188">
        <v>1050</v>
      </c>
      <c r="S24" s="188">
        <v>1048</v>
      </c>
      <c r="T24" s="188">
        <v>1047</v>
      </c>
      <c r="U24" s="188">
        <v>1047</v>
      </c>
      <c r="V24" s="188">
        <v>1048</v>
      </c>
      <c r="W24" s="188">
        <v>1048</v>
      </c>
      <c r="X24" s="188">
        <v>1047</v>
      </c>
      <c r="Y24" s="188">
        <v>1046</v>
      </c>
      <c r="Z24" s="188">
        <v>25235</v>
      </c>
    </row>
    <row r="25" spans="1:26" x14ac:dyDescent="0.2">
      <c r="A25" s="187">
        <v>45004</v>
      </c>
      <c r="B25" s="188">
        <v>1054</v>
      </c>
      <c r="C25" s="188">
        <v>1055</v>
      </c>
      <c r="D25" s="188">
        <v>1054</v>
      </c>
      <c r="E25" s="188">
        <v>1054</v>
      </c>
      <c r="F25" s="188">
        <v>1053</v>
      </c>
      <c r="G25" s="188">
        <v>1051</v>
      </c>
      <c r="H25" s="188">
        <v>1050</v>
      </c>
      <c r="I25" s="188">
        <v>1049</v>
      </c>
      <c r="J25" s="188">
        <v>1049</v>
      </c>
      <c r="K25" s="188">
        <v>1050</v>
      </c>
      <c r="L25" s="188">
        <v>1050</v>
      </c>
      <c r="M25" s="188">
        <v>1049</v>
      </c>
      <c r="N25" s="188">
        <v>1048</v>
      </c>
      <c r="O25" s="188">
        <v>1048</v>
      </c>
      <c r="P25" s="188">
        <v>1048</v>
      </c>
      <c r="Q25" s="188">
        <v>1047</v>
      </c>
      <c r="R25" s="188">
        <v>1045</v>
      </c>
      <c r="S25" s="188">
        <v>1044</v>
      </c>
      <c r="T25" s="188">
        <v>1043</v>
      </c>
      <c r="U25" s="188">
        <v>1044</v>
      </c>
      <c r="V25" s="188">
        <v>1044</v>
      </c>
      <c r="W25" s="188">
        <v>1044</v>
      </c>
      <c r="X25" s="188">
        <v>1043</v>
      </c>
      <c r="Y25" s="188">
        <v>1043</v>
      </c>
      <c r="Z25" s="188">
        <v>25159</v>
      </c>
    </row>
    <row r="26" spans="1:26" x14ac:dyDescent="0.2">
      <c r="A26" s="187">
        <v>45005</v>
      </c>
      <c r="B26" s="188">
        <v>1052</v>
      </c>
      <c r="C26" s="188">
        <v>1052</v>
      </c>
      <c r="D26" s="188">
        <v>1051</v>
      </c>
      <c r="E26" s="188">
        <v>1051</v>
      </c>
      <c r="F26" s="188">
        <v>1049</v>
      </c>
      <c r="G26" s="188">
        <v>1048</v>
      </c>
      <c r="H26" s="188">
        <v>1047</v>
      </c>
      <c r="I26" s="188">
        <v>1045</v>
      </c>
      <c r="J26" s="188">
        <v>1044</v>
      </c>
      <c r="K26" s="188">
        <v>1046</v>
      </c>
      <c r="L26" s="188">
        <v>1046</v>
      </c>
      <c r="M26" s="188">
        <v>1044</v>
      </c>
      <c r="N26" s="188">
        <v>1043</v>
      </c>
      <c r="O26" s="188">
        <v>1043</v>
      </c>
      <c r="P26" s="188">
        <v>1043</v>
      </c>
      <c r="Q26" s="188">
        <v>1042</v>
      </c>
      <c r="R26" s="188">
        <v>1041</v>
      </c>
      <c r="S26" s="188">
        <v>1039</v>
      </c>
      <c r="T26" s="188">
        <v>1037</v>
      </c>
      <c r="U26" s="188">
        <v>1036</v>
      </c>
      <c r="V26" s="188">
        <v>1036</v>
      </c>
      <c r="W26" s="188">
        <v>1037</v>
      </c>
      <c r="X26" s="188">
        <v>1038</v>
      </c>
      <c r="Y26" s="188">
        <v>1037</v>
      </c>
      <c r="Z26" s="188">
        <v>25047</v>
      </c>
    </row>
    <row r="27" spans="1:26" x14ac:dyDescent="0.2">
      <c r="A27" s="187">
        <v>45006</v>
      </c>
      <c r="B27" s="188">
        <v>1023</v>
      </c>
      <c r="C27" s="188">
        <v>1023</v>
      </c>
      <c r="D27" s="188">
        <v>1023</v>
      </c>
      <c r="E27" s="188">
        <v>1021</v>
      </c>
      <c r="F27" s="188">
        <v>1020</v>
      </c>
      <c r="G27" s="188">
        <v>1020</v>
      </c>
      <c r="H27" s="188">
        <v>1016</v>
      </c>
      <c r="I27" s="188">
        <v>1015</v>
      </c>
      <c r="J27" s="188">
        <v>1017</v>
      </c>
      <c r="K27" s="188">
        <v>1018</v>
      </c>
      <c r="L27" s="188">
        <v>1018</v>
      </c>
      <c r="M27" s="188">
        <v>1019</v>
      </c>
      <c r="N27" s="188">
        <v>1018</v>
      </c>
      <c r="O27" s="188">
        <v>1019</v>
      </c>
      <c r="P27" s="188">
        <v>1019</v>
      </c>
      <c r="Q27" s="188">
        <v>1017</v>
      </c>
      <c r="R27" s="188">
        <v>1018</v>
      </c>
      <c r="S27" s="188">
        <v>1016</v>
      </c>
      <c r="T27" s="188">
        <v>1014</v>
      </c>
      <c r="U27" s="188">
        <v>1013</v>
      </c>
      <c r="V27" s="188">
        <v>1013</v>
      </c>
      <c r="W27" s="188">
        <v>1013</v>
      </c>
      <c r="X27" s="188">
        <v>1011</v>
      </c>
      <c r="Y27" s="188">
        <v>1008</v>
      </c>
      <c r="Z27" s="188">
        <v>24412</v>
      </c>
    </row>
    <row r="28" spans="1:26" x14ac:dyDescent="0.2">
      <c r="A28" s="187">
        <v>45007</v>
      </c>
      <c r="B28" s="188">
        <v>1013</v>
      </c>
      <c r="C28" s="188">
        <v>1013</v>
      </c>
      <c r="D28" s="188">
        <v>1012</v>
      </c>
      <c r="E28" s="188">
        <v>1014</v>
      </c>
      <c r="F28" s="188">
        <v>1013</v>
      </c>
      <c r="G28" s="188">
        <v>1013</v>
      </c>
      <c r="H28" s="188">
        <v>1012</v>
      </c>
      <c r="I28" s="188">
        <v>1012</v>
      </c>
      <c r="J28" s="188">
        <v>1013</v>
      </c>
      <c r="K28" s="188">
        <v>1012</v>
      </c>
      <c r="L28" s="188">
        <v>1012</v>
      </c>
      <c r="M28" s="188">
        <v>1011</v>
      </c>
      <c r="N28" s="188">
        <v>1011</v>
      </c>
      <c r="O28" s="188">
        <v>1009</v>
      </c>
      <c r="P28" s="188">
        <v>1010</v>
      </c>
      <c r="Q28" s="188">
        <v>1010</v>
      </c>
      <c r="R28" s="188">
        <v>1008</v>
      </c>
      <c r="S28" s="188">
        <v>1010</v>
      </c>
      <c r="T28" s="188">
        <v>1009</v>
      </c>
      <c r="U28" s="188">
        <v>1008</v>
      </c>
      <c r="V28" s="188">
        <v>1008</v>
      </c>
      <c r="W28" s="188">
        <v>1007</v>
      </c>
      <c r="X28" s="188">
        <v>1007</v>
      </c>
      <c r="Y28" s="188">
        <v>1007</v>
      </c>
      <c r="Z28" s="188">
        <v>24254</v>
      </c>
    </row>
    <row r="29" spans="1:26" x14ac:dyDescent="0.2">
      <c r="A29" s="187">
        <v>45008</v>
      </c>
      <c r="B29" s="188">
        <v>1008</v>
      </c>
      <c r="C29" s="188">
        <v>1009</v>
      </c>
      <c r="D29" s="188">
        <v>1009</v>
      </c>
      <c r="E29" s="188">
        <v>1008</v>
      </c>
      <c r="F29" s="188">
        <v>1007</v>
      </c>
      <c r="G29" s="188">
        <v>1006</v>
      </c>
      <c r="H29" s="188">
        <v>1005</v>
      </c>
      <c r="I29" s="188">
        <v>1004</v>
      </c>
      <c r="J29" s="188">
        <v>1004</v>
      </c>
      <c r="K29" s="188">
        <v>1003</v>
      </c>
      <c r="L29" s="188">
        <v>1003</v>
      </c>
      <c r="M29" s="188">
        <v>1000</v>
      </c>
      <c r="N29" s="188">
        <v>1000</v>
      </c>
      <c r="O29" s="188">
        <v>1001</v>
      </c>
      <c r="P29" s="188">
        <v>998</v>
      </c>
      <c r="Q29" s="188">
        <v>998</v>
      </c>
      <c r="R29" s="188">
        <v>998</v>
      </c>
      <c r="S29" s="188">
        <v>997</v>
      </c>
      <c r="T29" s="188">
        <v>996</v>
      </c>
      <c r="U29" s="188">
        <v>995</v>
      </c>
      <c r="V29" s="188">
        <v>995</v>
      </c>
      <c r="W29" s="188">
        <v>994</v>
      </c>
      <c r="X29" s="188">
        <v>996</v>
      </c>
      <c r="Y29" s="188">
        <v>997</v>
      </c>
      <c r="Z29" s="188">
        <v>24031</v>
      </c>
    </row>
    <row r="30" spans="1:26" x14ac:dyDescent="0.2">
      <c r="A30" s="187">
        <v>45009</v>
      </c>
      <c r="B30" s="188">
        <v>1003</v>
      </c>
      <c r="C30" s="188">
        <v>1003</v>
      </c>
      <c r="D30" s="188">
        <v>1003</v>
      </c>
      <c r="E30" s="188">
        <v>1002</v>
      </c>
      <c r="F30" s="188">
        <v>1000</v>
      </c>
      <c r="G30" s="188">
        <v>1000</v>
      </c>
      <c r="H30" s="188">
        <v>999</v>
      </c>
      <c r="I30" s="188">
        <v>999</v>
      </c>
      <c r="J30" s="188">
        <v>999</v>
      </c>
      <c r="K30" s="188">
        <v>999</v>
      </c>
      <c r="L30" s="188">
        <v>999</v>
      </c>
      <c r="M30" s="188">
        <v>998</v>
      </c>
      <c r="N30" s="188">
        <v>999</v>
      </c>
      <c r="O30" s="188">
        <v>996</v>
      </c>
      <c r="P30" s="188">
        <v>995</v>
      </c>
      <c r="Q30" s="188">
        <v>994</v>
      </c>
      <c r="R30" s="188">
        <v>995</v>
      </c>
      <c r="S30" s="188">
        <v>995</v>
      </c>
      <c r="T30" s="188">
        <v>994</v>
      </c>
      <c r="U30" s="188">
        <v>993</v>
      </c>
      <c r="V30" s="188">
        <v>992</v>
      </c>
      <c r="W30" s="188">
        <v>991</v>
      </c>
      <c r="X30" s="188">
        <v>991</v>
      </c>
      <c r="Y30" s="188">
        <v>990</v>
      </c>
      <c r="Z30" s="188">
        <v>23929</v>
      </c>
    </row>
    <row r="31" spans="1:26" x14ac:dyDescent="0.2">
      <c r="A31" s="187">
        <v>45010</v>
      </c>
      <c r="B31" s="188">
        <v>986</v>
      </c>
      <c r="C31" s="188">
        <v>986</v>
      </c>
      <c r="D31" s="188">
        <v>986</v>
      </c>
      <c r="E31" s="188">
        <v>985</v>
      </c>
      <c r="F31" s="188">
        <v>984</v>
      </c>
      <c r="G31" s="188">
        <v>984</v>
      </c>
      <c r="H31" s="188">
        <v>983</v>
      </c>
      <c r="I31" s="188">
        <v>983</v>
      </c>
      <c r="J31" s="188">
        <v>982</v>
      </c>
      <c r="K31" s="188">
        <v>979</v>
      </c>
      <c r="L31" s="188">
        <v>979</v>
      </c>
      <c r="M31" s="188">
        <v>979</v>
      </c>
      <c r="N31" s="188">
        <v>976</v>
      </c>
      <c r="O31" s="188">
        <v>974</v>
      </c>
      <c r="P31" s="188">
        <v>974</v>
      </c>
      <c r="Q31" s="188">
        <v>974</v>
      </c>
      <c r="R31" s="188">
        <v>974</v>
      </c>
      <c r="S31" s="188">
        <v>974</v>
      </c>
      <c r="T31" s="188">
        <v>973</v>
      </c>
      <c r="U31" s="188">
        <v>973</v>
      </c>
      <c r="V31" s="188">
        <v>972</v>
      </c>
      <c r="W31" s="188">
        <v>972</v>
      </c>
      <c r="X31" s="188">
        <v>972</v>
      </c>
      <c r="Y31" s="188">
        <v>971</v>
      </c>
      <c r="Z31" s="188">
        <v>23475</v>
      </c>
    </row>
    <row r="32" spans="1:26" x14ac:dyDescent="0.2">
      <c r="A32" s="187">
        <v>45011</v>
      </c>
      <c r="B32" s="188">
        <v>971</v>
      </c>
      <c r="C32" s="188">
        <v>971</v>
      </c>
      <c r="D32" s="188">
        <v>971</v>
      </c>
      <c r="E32" s="188">
        <v>970</v>
      </c>
      <c r="F32" s="188">
        <v>970</v>
      </c>
      <c r="G32" s="188">
        <v>968</v>
      </c>
      <c r="H32" s="188">
        <v>967</v>
      </c>
      <c r="I32" s="188">
        <v>967</v>
      </c>
      <c r="J32" s="188">
        <v>968</v>
      </c>
      <c r="K32" s="188">
        <v>968</v>
      </c>
      <c r="L32" s="188">
        <v>968</v>
      </c>
      <c r="M32" s="188">
        <v>968</v>
      </c>
      <c r="N32" s="188">
        <v>968</v>
      </c>
      <c r="O32" s="188">
        <v>967</v>
      </c>
      <c r="P32" s="188">
        <v>966</v>
      </c>
      <c r="Q32" s="188">
        <v>966</v>
      </c>
      <c r="R32" s="188">
        <v>965</v>
      </c>
      <c r="S32" s="188">
        <v>963</v>
      </c>
      <c r="T32" s="188">
        <v>962</v>
      </c>
      <c r="U32" s="188">
        <v>959</v>
      </c>
      <c r="V32" s="188">
        <v>959</v>
      </c>
      <c r="W32" s="188">
        <v>959</v>
      </c>
      <c r="X32" s="188">
        <v>960</v>
      </c>
      <c r="Y32" s="188">
        <v>960</v>
      </c>
      <c r="Z32" s="188">
        <v>23181</v>
      </c>
    </row>
    <row r="33" spans="1:26" x14ac:dyDescent="0.2">
      <c r="A33" s="187">
        <v>45012</v>
      </c>
      <c r="B33" s="188">
        <v>961</v>
      </c>
      <c r="C33" s="188">
        <v>961</v>
      </c>
      <c r="D33" s="188">
        <v>961</v>
      </c>
      <c r="E33" s="188">
        <v>961</v>
      </c>
      <c r="F33" s="188">
        <v>961</v>
      </c>
      <c r="G33" s="188">
        <v>960</v>
      </c>
      <c r="H33" s="188">
        <v>959</v>
      </c>
      <c r="I33" s="188">
        <v>959</v>
      </c>
      <c r="J33" s="188">
        <v>960</v>
      </c>
      <c r="K33" s="188">
        <v>962</v>
      </c>
      <c r="L33" s="188">
        <v>962</v>
      </c>
      <c r="M33" s="188">
        <v>962</v>
      </c>
      <c r="N33" s="188">
        <v>961</v>
      </c>
      <c r="O33" s="188">
        <v>960</v>
      </c>
      <c r="P33" s="188">
        <v>959</v>
      </c>
      <c r="Q33" s="188">
        <v>959</v>
      </c>
      <c r="R33" s="188">
        <v>959</v>
      </c>
      <c r="S33" s="188">
        <v>958</v>
      </c>
      <c r="T33" s="188">
        <v>957</v>
      </c>
      <c r="U33" s="188">
        <v>955</v>
      </c>
      <c r="V33" s="188">
        <v>956</v>
      </c>
      <c r="W33" s="188">
        <v>956</v>
      </c>
      <c r="X33" s="188">
        <v>957</v>
      </c>
      <c r="Y33" s="188">
        <v>958</v>
      </c>
      <c r="Z33" s="188">
        <v>23024</v>
      </c>
    </row>
    <row r="34" spans="1:26" x14ac:dyDescent="0.2">
      <c r="A34" s="187">
        <v>45013</v>
      </c>
      <c r="B34" s="188">
        <v>960</v>
      </c>
      <c r="C34" s="188">
        <v>959</v>
      </c>
      <c r="D34" s="188">
        <v>958</v>
      </c>
      <c r="E34" s="188">
        <v>957</v>
      </c>
      <c r="F34" s="188">
        <v>956</v>
      </c>
      <c r="G34" s="188">
        <v>954</v>
      </c>
      <c r="H34" s="188">
        <v>952</v>
      </c>
      <c r="I34" s="188">
        <v>951</v>
      </c>
      <c r="J34" s="188">
        <v>953</v>
      </c>
      <c r="K34" s="188">
        <v>953</v>
      </c>
      <c r="L34" s="188">
        <v>951</v>
      </c>
      <c r="M34" s="188">
        <v>950</v>
      </c>
      <c r="N34" s="188">
        <v>950</v>
      </c>
      <c r="O34" s="188">
        <v>949</v>
      </c>
      <c r="P34" s="188">
        <v>948</v>
      </c>
      <c r="Q34" s="188">
        <v>948</v>
      </c>
      <c r="R34" s="188">
        <v>947</v>
      </c>
      <c r="S34" s="188">
        <v>943</v>
      </c>
      <c r="T34" s="188">
        <v>945</v>
      </c>
      <c r="U34" s="188">
        <v>943</v>
      </c>
      <c r="V34" s="188">
        <v>942</v>
      </c>
      <c r="W34" s="188">
        <v>942</v>
      </c>
      <c r="X34" s="188">
        <v>943</v>
      </c>
      <c r="Y34" s="188">
        <v>944</v>
      </c>
      <c r="Z34" s="188">
        <v>22798</v>
      </c>
    </row>
    <row r="35" spans="1:26" x14ac:dyDescent="0.2">
      <c r="A35" s="187">
        <v>45014</v>
      </c>
      <c r="B35" s="188">
        <v>943</v>
      </c>
      <c r="C35" s="188">
        <v>943</v>
      </c>
      <c r="D35" s="188">
        <v>943</v>
      </c>
      <c r="E35" s="188">
        <v>943</v>
      </c>
      <c r="F35" s="188">
        <v>943</v>
      </c>
      <c r="G35" s="188">
        <v>942</v>
      </c>
      <c r="H35" s="188">
        <v>941</v>
      </c>
      <c r="I35" s="188">
        <v>941</v>
      </c>
      <c r="J35" s="188">
        <v>942</v>
      </c>
      <c r="K35" s="188">
        <v>942</v>
      </c>
      <c r="L35" s="188">
        <v>942</v>
      </c>
      <c r="M35" s="188">
        <v>942</v>
      </c>
      <c r="N35" s="188">
        <v>941</v>
      </c>
      <c r="O35" s="188">
        <v>940</v>
      </c>
      <c r="P35" s="188">
        <v>940</v>
      </c>
      <c r="Q35" s="188">
        <v>940</v>
      </c>
      <c r="R35" s="188">
        <v>938</v>
      </c>
      <c r="S35" s="188">
        <v>937</v>
      </c>
      <c r="T35" s="188">
        <v>936</v>
      </c>
      <c r="U35" s="188">
        <v>935</v>
      </c>
      <c r="V35" s="188">
        <v>935</v>
      </c>
      <c r="W35" s="188">
        <v>935</v>
      </c>
      <c r="X35" s="188">
        <v>937</v>
      </c>
      <c r="Y35" s="188">
        <v>935</v>
      </c>
      <c r="Z35" s="188">
        <v>22556</v>
      </c>
    </row>
    <row r="36" spans="1:26" x14ac:dyDescent="0.2">
      <c r="A36" s="187">
        <v>45015</v>
      </c>
      <c r="B36" s="188">
        <v>938</v>
      </c>
      <c r="C36" s="188">
        <v>937</v>
      </c>
      <c r="D36" s="188">
        <v>937</v>
      </c>
      <c r="E36" s="188">
        <v>936</v>
      </c>
      <c r="F36" s="188">
        <v>934</v>
      </c>
      <c r="G36" s="188">
        <v>933</v>
      </c>
      <c r="H36" s="188">
        <v>932</v>
      </c>
      <c r="I36" s="188">
        <v>932</v>
      </c>
      <c r="J36" s="188">
        <v>932</v>
      </c>
      <c r="K36" s="188">
        <v>933</v>
      </c>
      <c r="L36" s="188">
        <v>932</v>
      </c>
      <c r="M36" s="188">
        <v>933</v>
      </c>
      <c r="N36" s="188">
        <v>934</v>
      </c>
      <c r="O36" s="188">
        <v>934</v>
      </c>
      <c r="P36" s="188">
        <v>934</v>
      </c>
      <c r="Q36" s="188">
        <v>934</v>
      </c>
      <c r="R36" s="188">
        <v>932</v>
      </c>
      <c r="S36" s="188">
        <v>931</v>
      </c>
      <c r="T36" s="188">
        <v>930</v>
      </c>
      <c r="U36" s="188">
        <v>928</v>
      </c>
      <c r="V36" s="188">
        <v>927</v>
      </c>
      <c r="W36" s="188">
        <v>927</v>
      </c>
      <c r="X36" s="188">
        <v>927</v>
      </c>
      <c r="Y36" s="188">
        <v>928</v>
      </c>
      <c r="Z36" s="188">
        <v>22375</v>
      </c>
    </row>
    <row r="37" spans="1:26" x14ac:dyDescent="0.2">
      <c r="A37" s="187">
        <v>45016</v>
      </c>
      <c r="B37" s="188">
        <v>954</v>
      </c>
      <c r="C37" s="188">
        <v>953</v>
      </c>
      <c r="D37" s="188">
        <v>953</v>
      </c>
      <c r="E37" s="188">
        <v>953</v>
      </c>
      <c r="F37" s="188">
        <v>953</v>
      </c>
      <c r="G37" s="188">
        <v>952</v>
      </c>
      <c r="H37" s="188">
        <v>950</v>
      </c>
      <c r="I37" s="188">
        <v>950</v>
      </c>
      <c r="J37" s="188">
        <v>949</v>
      </c>
      <c r="K37" s="188">
        <v>941</v>
      </c>
      <c r="L37" s="188">
        <v>938</v>
      </c>
      <c r="M37" s="188">
        <v>938</v>
      </c>
      <c r="N37" s="188">
        <v>938</v>
      </c>
      <c r="O37" s="188">
        <v>938</v>
      </c>
      <c r="P37" s="188">
        <v>938</v>
      </c>
      <c r="Q37" s="188">
        <v>937</v>
      </c>
      <c r="R37" s="188">
        <v>935</v>
      </c>
      <c r="S37" s="188">
        <v>934</v>
      </c>
      <c r="T37" s="188">
        <v>933</v>
      </c>
      <c r="U37" s="188">
        <v>932</v>
      </c>
      <c r="V37" s="188">
        <v>807</v>
      </c>
      <c r="W37" s="188">
        <v>540</v>
      </c>
      <c r="X37" s="188">
        <v>252</v>
      </c>
      <c r="Y37" s="188">
        <v>102</v>
      </c>
      <c r="Z37" s="188">
        <v>20570</v>
      </c>
    </row>
    <row r="38" spans="1:26" ht="15.75" x14ac:dyDescent="0.25">
      <c r="A38" s="198" t="s">
        <v>107</v>
      </c>
      <c r="B38" s="199">
        <v>33147</v>
      </c>
      <c r="C38" s="199">
        <v>33149</v>
      </c>
      <c r="D38" s="199">
        <v>33142</v>
      </c>
      <c r="E38" s="199">
        <v>33124</v>
      </c>
      <c r="F38" s="199">
        <v>33102</v>
      </c>
      <c r="G38" s="199">
        <v>33079</v>
      </c>
      <c r="H38" s="199">
        <v>33044</v>
      </c>
      <c r="I38" s="199">
        <v>33037</v>
      </c>
      <c r="J38" s="199">
        <v>33044</v>
      </c>
      <c r="K38" s="199">
        <v>33040</v>
      </c>
      <c r="L38" s="199">
        <v>33035</v>
      </c>
      <c r="M38" s="199">
        <v>33028</v>
      </c>
      <c r="N38" s="199">
        <v>33024</v>
      </c>
      <c r="O38" s="199">
        <v>33008</v>
      </c>
      <c r="P38" s="199">
        <v>32993</v>
      </c>
      <c r="Q38" s="199">
        <v>32978</v>
      </c>
      <c r="R38" s="199">
        <v>32952</v>
      </c>
      <c r="S38" s="199">
        <v>32917</v>
      </c>
      <c r="T38" s="199">
        <v>32886</v>
      </c>
      <c r="U38" s="199">
        <v>32866</v>
      </c>
      <c r="V38" s="199">
        <v>32738</v>
      </c>
      <c r="W38" s="199">
        <v>32468</v>
      </c>
      <c r="X38" s="199">
        <v>32188</v>
      </c>
      <c r="Y38" s="199">
        <v>30912</v>
      </c>
      <c r="Z38" s="199">
        <v>788901</v>
      </c>
    </row>
    <row r="39" spans="1:26" ht="15.75" x14ac:dyDescent="0.25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</row>
    <row r="40" spans="1:26" x14ac:dyDescent="0.2">
      <c r="A40" s="185" t="s">
        <v>0</v>
      </c>
      <c r="B40" s="186">
        <f>SUM(Z7:Z37)</f>
        <v>788901</v>
      </c>
    </row>
    <row r="41" spans="1:26" ht="15.75" x14ac:dyDescent="0.25">
      <c r="A41" s="194" t="s">
        <v>102</v>
      </c>
      <c r="B41" s="220">
        <v>-1017</v>
      </c>
    </row>
    <row r="42" spans="1:26" ht="15.75" x14ac:dyDescent="0.25">
      <c r="A42" s="194" t="s">
        <v>124</v>
      </c>
      <c r="B42" s="186">
        <f>B40+B41</f>
        <v>787884</v>
      </c>
    </row>
    <row r="43" spans="1:26" ht="15.75" x14ac:dyDescent="0.25">
      <c r="A43" s="178" t="s">
        <v>104</v>
      </c>
      <c r="B43" s="179"/>
    </row>
    <row r="44" spans="1:26" ht="15.75" x14ac:dyDescent="0.25">
      <c r="A44" s="178" t="s">
        <v>103</v>
      </c>
      <c r="B44" s="180">
        <f>B42-B43</f>
        <v>787884</v>
      </c>
      <c r="E44" s="6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41"/>
  <sheetViews>
    <sheetView zoomScale="70" zoomScaleNormal="70" workbookViewId="0">
      <selection activeCell="F43" sqref="F43"/>
    </sheetView>
  </sheetViews>
  <sheetFormatPr defaultRowHeight="15" x14ac:dyDescent="0.2"/>
  <cols>
    <col min="1" max="1" width="20.21875" customWidth="1"/>
    <col min="2" max="2" width="12.77734375" customWidth="1"/>
    <col min="3" max="26" width="8.33203125" customWidth="1"/>
  </cols>
  <sheetData>
    <row r="1" spans="1:27" x14ac:dyDescent="0.2">
      <c r="A1" s="181" t="s">
        <v>14</v>
      </c>
    </row>
    <row r="2" spans="1:27" x14ac:dyDescent="0.2">
      <c r="A2" s="181" t="s">
        <v>49</v>
      </c>
    </row>
    <row r="3" spans="1:27" x14ac:dyDescent="0.2">
      <c r="A3" t="s">
        <v>15</v>
      </c>
      <c r="D3" s="182"/>
    </row>
    <row r="4" spans="1:27" x14ac:dyDescent="0.2">
      <c r="A4" s="183"/>
      <c r="C4" s="182"/>
      <c r="D4" s="182"/>
    </row>
    <row r="5" spans="1:27" x14ac:dyDescent="0.2">
      <c r="A5" s="183"/>
    </row>
    <row r="6" spans="1:27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7" x14ac:dyDescent="0.2">
      <c r="A7" s="187">
        <v>44958</v>
      </c>
      <c r="B7" s="188">
        <v>1234</v>
      </c>
      <c r="C7" s="188">
        <v>1235</v>
      </c>
      <c r="D7" s="188">
        <v>1235</v>
      </c>
      <c r="E7" s="188">
        <v>1235</v>
      </c>
      <c r="F7" s="188">
        <v>1236</v>
      </c>
      <c r="G7" s="188">
        <v>1235</v>
      </c>
      <c r="H7" s="188">
        <v>1236</v>
      </c>
      <c r="I7" s="188">
        <v>1236</v>
      </c>
      <c r="J7" s="188">
        <v>1236</v>
      </c>
      <c r="K7" s="188">
        <v>1236</v>
      </c>
      <c r="L7" s="188">
        <v>1235</v>
      </c>
      <c r="M7" s="188">
        <v>1236</v>
      </c>
      <c r="N7" s="188">
        <v>1235</v>
      </c>
      <c r="O7" s="188">
        <v>1234</v>
      </c>
      <c r="P7" s="188">
        <v>1233</v>
      </c>
      <c r="Q7" s="188">
        <v>1233</v>
      </c>
      <c r="R7" s="188">
        <v>1233</v>
      </c>
      <c r="S7" s="188">
        <v>1233</v>
      </c>
      <c r="T7" s="188">
        <v>1233</v>
      </c>
      <c r="U7" s="188">
        <v>1234</v>
      </c>
      <c r="V7" s="188">
        <v>1234</v>
      </c>
      <c r="W7" s="188">
        <v>1234</v>
      </c>
      <c r="X7" s="188">
        <v>1235</v>
      </c>
      <c r="Y7" s="188">
        <v>1235</v>
      </c>
      <c r="Z7" s="188">
        <v>29631</v>
      </c>
      <c r="AA7" s="188"/>
    </row>
    <row r="8" spans="1:27" x14ac:dyDescent="0.2">
      <c r="A8" s="187">
        <v>44959</v>
      </c>
      <c r="B8" s="188">
        <v>1236</v>
      </c>
      <c r="C8" s="188">
        <v>1236</v>
      </c>
      <c r="D8" s="188">
        <v>1236</v>
      </c>
      <c r="E8" s="188">
        <v>1237</v>
      </c>
      <c r="F8" s="188">
        <v>1237</v>
      </c>
      <c r="G8" s="188">
        <v>1236</v>
      </c>
      <c r="H8" s="188">
        <v>1236</v>
      </c>
      <c r="I8" s="188">
        <v>1237</v>
      </c>
      <c r="J8" s="188">
        <v>1237</v>
      </c>
      <c r="K8" s="188">
        <v>1237</v>
      </c>
      <c r="L8" s="188">
        <v>1236</v>
      </c>
      <c r="M8" s="188">
        <v>1236</v>
      </c>
      <c r="N8" s="188">
        <v>1235</v>
      </c>
      <c r="O8" s="188">
        <v>1234</v>
      </c>
      <c r="P8" s="188">
        <v>1233</v>
      </c>
      <c r="Q8" s="188">
        <v>1232</v>
      </c>
      <c r="R8" s="188">
        <v>1232</v>
      </c>
      <c r="S8" s="188">
        <v>1232</v>
      </c>
      <c r="T8" s="188">
        <v>1232</v>
      </c>
      <c r="U8" s="188">
        <v>1232</v>
      </c>
      <c r="V8" s="188">
        <v>1232</v>
      </c>
      <c r="W8" s="188">
        <v>1232</v>
      </c>
      <c r="X8" s="188">
        <v>1232</v>
      </c>
      <c r="Y8" s="188">
        <v>1231</v>
      </c>
      <c r="Z8" s="188">
        <v>29626</v>
      </c>
      <c r="AA8" s="188"/>
    </row>
    <row r="9" spans="1:27" x14ac:dyDescent="0.2">
      <c r="A9" s="187">
        <v>44960</v>
      </c>
      <c r="B9" s="188">
        <v>1230</v>
      </c>
      <c r="C9" s="188">
        <v>1230</v>
      </c>
      <c r="D9" s="188">
        <v>1229</v>
      </c>
      <c r="E9" s="188">
        <v>1229</v>
      </c>
      <c r="F9" s="188">
        <v>1229</v>
      </c>
      <c r="G9" s="188">
        <v>1229</v>
      </c>
      <c r="H9" s="188">
        <v>1230</v>
      </c>
      <c r="I9" s="188">
        <v>1231</v>
      </c>
      <c r="J9" s="188">
        <v>1233</v>
      </c>
      <c r="K9" s="188">
        <v>1233</v>
      </c>
      <c r="L9" s="188">
        <v>1235</v>
      </c>
      <c r="M9" s="188">
        <v>1235</v>
      </c>
      <c r="N9" s="188">
        <v>1237</v>
      </c>
      <c r="O9" s="188">
        <v>1236</v>
      </c>
      <c r="P9" s="188">
        <v>1235</v>
      </c>
      <c r="Q9" s="188">
        <v>1237</v>
      </c>
      <c r="R9" s="188">
        <v>1239</v>
      </c>
      <c r="S9" s="188">
        <v>1236</v>
      </c>
      <c r="T9" s="188">
        <v>1236</v>
      </c>
      <c r="U9" s="188">
        <v>1237</v>
      </c>
      <c r="V9" s="188">
        <v>1238</v>
      </c>
      <c r="W9" s="188">
        <v>1238</v>
      </c>
      <c r="X9" s="188">
        <v>1238</v>
      </c>
      <c r="Y9" s="188">
        <v>1239</v>
      </c>
      <c r="Z9" s="188">
        <v>29619</v>
      </c>
      <c r="AA9" s="188"/>
    </row>
    <row r="10" spans="1:27" x14ac:dyDescent="0.2">
      <c r="A10" s="187">
        <v>44961</v>
      </c>
      <c r="B10" s="188">
        <v>1241</v>
      </c>
      <c r="C10" s="188">
        <v>1242</v>
      </c>
      <c r="D10" s="188">
        <v>1242</v>
      </c>
      <c r="E10" s="188">
        <v>1243</v>
      </c>
      <c r="F10" s="188">
        <v>1243</v>
      </c>
      <c r="G10" s="188">
        <v>1243</v>
      </c>
      <c r="H10" s="188">
        <v>1243</v>
      </c>
      <c r="I10" s="188">
        <v>1242</v>
      </c>
      <c r="J10" s="188">
        <v>1242</v>
      </c>
      <c r="K10" s="188">
        <v>1242</v>
      </c>
      <c r="L10" s="188">
        <v>1242</v>
      </c>
      <c r="M10" s="188">
        <v>1242</v>
      </c>
      <c r="N10" s="188">
        <v>1241</v>
      </c>
      <c r="O10" s="188">
        <v>1241</v>
      </c>
      <c r="P10" s="188">
        <v>1240</v>
      </c>
      <c r="Q10" s="188">
        <v>1239</v>
      </c>
      <c r="R10" s="188">
        <v>1239</v>
      </c>
      <c r="S10" s="188">
        <v>1238</v>
      </c>
      <c r="T10" s="188">
        <v>1238</v>
      </c>
      <c r="U10" s="188">
        <v>1238</v>
      </c>
      <c r="V10" s="188">
        <v>1238</v>
      </c>
      <c r="W10" s="188">
        <v>1238</v>
      </c>
      <c r="X10" s="188">
        <v>1238</v>
      </c>
      <c r="Y10" s="188">
        <v>1237</v>
      </c>
      <c r="Z10" s="188">
        <v>29772</v>
      </c>
      <c r="AA10" s="188"/>
    </row>
    <row r="11" spans="1:27" x14ac:dyDescent="0.2">
      <c r="A11" s="187">
        <v>44962</v>
      </c>
      <c r="B11" s="188">
        <v>1237</v>
      </c>
      <c r="C11" s="188">
        <v>1236</v>
      </c>
      <c r="D11" s="188">
        <v>1236</v>
      </c>
      <c r="E11" s="188">
        <v>1236</v>
      </c>
      <c r="F11" s="188">
        <v>1235</v>
      </c>
      <c r="G11" s="188">
        <v>1235</v>
      </c>
      <c r="H11" s="188">
        <v>1235</v>
      </c>
      <c r="I11" s="188">
        <v>1235</v>
      </c>
      <c r="J11" s="188">
        <v>1235</v>
      </c>
      <c r="K11" s="188">
        <v>1234</v>
      </c>
      <c r="L11" s="188">
        <v>1233</v>
      </c>
      <c r="M11" s="188">
        <v>1231</v>
      </c>
      <c r="N11" s="188">
        <v>1229</v>
      </c>
      <c r="O11" s="188">
        <v>1227</v>
      </c>
      <c r="P11" s="188">
        <v>1226</v>
      </c>
      <c r="Q11" s="188">
        <v>1224</v>
      </c>
      <c r="R11" s="188">
        <v>1223</v>
      </c>
      <c r="S11" s="188">
        <v>1222</v>
      </c>
      <c r="T11" s="188">
        <v>1223</v>
      </c>
      <c r="U11" s="188">
        <v>1223</v>
      </c>
      <c r="V11" s="188">
        <v>1222</v>
      </c>
      <c r="W11" s="188">
        <v>1222</v>
      </c>
      <c r="X11" s="188">
        <v>1222</v>
      </c>
      <c r="Y11" s="188">
        <v>1222</v>
      </c>
      <c r="Z11" s="188">
        <v>29503</v>
      </c>
      <c r="AA11" s="188"/>
    </row>
    <row r="12" spans="1:27" x14ac:dyDescent="0.2">
      <c r="A12" s="187">
        <v>44963</v>
      </c>
      <c r="B12" s="188">
        <v>1213</v>
      </c>
      <c r="C12" s="188">
        <v>1213</v>
      </c>
      <c r="D12" s="188">
        <v>1212</v>
      </c>
      <c r="E12" s="188">
        <v>1214</v>
      </c>
      <c r="F12" s="188">
        <v>1215</v>
      </c>
      <c r="G12" s="188">
        <v>1216</v>
      </c>
      <c r="H12" s="188">
        <v>1216</v>
      </c>
      <c r="I12" s="188">
        <v>1216</v>
      </c>
      <c r="J12" s="188">
        <v>1216</v>
      </c>
      <c r="K12" s="188">
        <v>1215</v>
      </c>
      <c r="L12" s="188">
        <v>1212</v>
      </c>
      <c r="M12" s="188">
        <v>1212</v>
      </c>
      <c r="N12" s="188">
        <v>1212</v>
      </c>
      <c r="O12" s="188">
        <v>1212</v>
      </c>
      <c r="P12" s="188">
        <v>1212</v>
      </c>
      <c r="Q12" s="188">
        <v>1214</v>
      </c>
      <c r="R12" s="188">
        <v>1214</v>
      </c>
      <c r="S12" s="188">
        <v>1215</v>
      </c>
      <c r="T12" s="188">
        <v>1215</v>
      </c>
      <c r="U12" s="188">
        <v>1216</v>
      </c>
      <c r="V12" s="188">
        <v>1217</v>
      </c>
      <c r="W12" s="188">
        <v>1217</v>
      </c>
      <c r="X12" s="188">
        <v>1217</v>
      </c>
      <c r="Y12" s="188">
        <v>1218</v>
      </c>
      <c r="Z12" s="188">
        <v>29149</v>
      </c>
      <c r="AA12" s="188"/>
    </row>
    <row r="13" spans="1:27" x14ac:dyDescent="0.2">
      <c r="A13" s="187">
        <v>44964</v>
      </c>
      <c r="B13" s="188">
        <v>1243</v>
      </c>
      <c r="C13" s="188">
        <v>1244</v>
      </c>
      <c r="D13" s="188">
        <v>1245</v>
      </c>
      <c r="E13" s="188">
        <v>1245</v>
      </c>
      <c r="F13" s="188">
        <v>1245</v>
      </c>
      <c r="G13" s="188">
        <v>1245</v>
      </c>
      <c r="H13" s="188">
        <v>1245</v>
      </c>
      <c r="I13" s="188">
        <v>1246</v>
      </c>
      <c r="J13" s="188">
        <v>1246</v>
      </c>
      <c r="K13" s="188">
        <v>1245</v>
      </c>
      <c r="L13" s="188">
        <v>1247</v>
      </c>
      <c r="M13" s="188">
        <v>1247</v>
      </c>
      <c r="N13" s="188">
        <v>1243</v>
      </c>
      <c r="O13" s="188">
        <v>1243</v>
      </c>
      <c r="P13" s="188">
        <v>1242</v>
      </c>
      <c r="Q13" s="188">
        <v>1241</v>
      </c>
      <c r="R13" s="188">
        <v>1241</v>
      </c>
      <c r="S13" s="188">
        <v>1241</v>
      </c>
      <c r="T13" s="188">
        <v>1239</v>
      </c>
      <c r="U13" s="188">
        <v>1238</v>
      </c>
      <c r="V13" s="188">
        <v>1238</v>
      </c>
      <c r="W13" s="188">
        <v>1238</v>
      </c>
      <c r="X13" s="188">
        <v>1238</v>
      </c>
      <c r="Y13" s="188">
        <v>1237</v>
      </c>
      <c r="Z13" s="188">
        <v>29822</v>
      </c>
      <c r="AA13" s="188"/>
    </row>
    <row r="14" spans="1:27" x14ac:dyDescent="0.2">
      <c r="A14" s="187">
        <v>44965</v>
      </c>
      <c r="B14" s="188">
        <v>1225</v>
      </c>
      <c r="C14" s="188">
        <v>1224</v>
      </c>
      <c r="D14" s="188">
        <v>1223</v>
      </c>
      <c r="E14" s="188">
        <v>1224</v>
      </c>
      <c r="F14" s="188">
        <v>1223</v>
      </c>
      <c r="G14" s="188">
        <v>1224</v>
      </c>
      <c r="H14" s="188">
        <v>1223</v>
      </c>
      <c r="I14" s="188">
        <v>1223</v>
      </c>
      <c r="J14" s="188">
        <v>1223</v>
      </c>
      <c r="K14" s="188">
        <v>1223</v>
      </c>
      <c r="L14" s="188">
        <v>1221</v>
      </c>
      <c r="M14" s="188">
        <v>1219</v>
      </c>
      <c r="N14" s="188">
        <v>1218</v>
      </c>
      <c r="O14" s="188">
        <v>1217</v>
      </c>
      <c r="P14" s="188">
        <v>1216</v>
      </c>
      <c r="Q14" s="188">
        <v>1216</v>
      </c>
      <c r="R14" s="188">
        <v>1217</v>
      </c>
      <c r="S14" s="188">
        <v>1219</v>
      </c>
      <c r="T14" s="188">
        <v>1220</v>
      </c>
      <c r="U14" s="188">
        <v>1221</v>
      </c>
      <c r="V14" s="188">
        <v>1222</v>
      </c>
      <c r="W14" s="188">
        <v>1221</v>
      </c>
      <c r="X14" s="188">
        <v>1221</v>
      </c>
      <c r="Y14" s="188">
        <v>1223</v>
      </c>
      <c r="Z14" s="188">
        <v>29306</v>
      </c>
      <c r="AA14" s="188"/>
    </row>
    <row r="15" spans="1:27" x14ac:dyDescent="0.2">
      <c r="A15" s="187">
        <v>44966</v>
      </c>
      <c r="B15" s="188">
        <v>1229</v>
      </c>
      <c r="C15" s="188">
        <v>1230</v>
      </c>
      <c r="D15" s="188">
        <v>1231</v>
      </c>
      <c r="E15" s="188">
        <v>1230</v>
      </c>
      <c r="F15" s="188">
        <v>1230</v>
      </c>
      <c r="G15" s="188">
        <v>1229</v>
      </c>
      <c r="H15" s="188">
        <v>1230</v>
      </c>
      <c r="I15" s="188">
        <v>1230</v>
      </c>
      <c r="J15" s="188">
        <v>1228</v>
      </c>
      <c r="K15" s="188">
        <v>1224</v>
      </c>
      <c r="L15" s="188">
        <v>1221</v>
      </c>
      <c r="M15" s="188">
        <v>1221</v>
      </c>
      <c r="N15" s="188">
        <v>1222</v>
      </c>
      <c r="O15" s="188">
        <v>1222</v>
      </c>
      <c r="P15" s="188">
        <v>1220</v>
      </c>
      <c r="Q15" s="188">
        <v>1218</v>
      </c>
      <c r="R15" s="188">
        <v>1218</v>
      </c>
      <c r="S15" s="188">
        <v>1217</v>
      </c>
      <c r="T15" s="188">
        <v>1217</v>
      </c>
      <c r="U15" s="188">
        <v>1217</v>
      </c>
      <c r="V15" s="188">
        <v>1218</v>
      </c>
      <c r="W15" s="188">
        <v>1217</v>
      </c>
      <c r="X15" s="188">
        <v>1217</v>
      </c>
      <c r="Y15" s="188">
        <v>1208</v>
      </c>
      <c r="Z15" s="188">
        <v>29344</v>
      </c>
      <c r="AA15" s="188"/>
    </row>
    <row r="16" spans="1:27" x14ac:dyDescent="0.2">
      <c r="A16" s="187">
        <v>44967</v>
      </c>
      <c r="B16" s="188">
        <v>1203</v>
      </c>
      <c r="C16" s="188">
        <v>1203</v>
      </c>
      <c r="D16" s="188">
        <v>1203</v>
      </c>
      <c r="E16" s="188">
        <v>1203</v>
      </c>
      <c r="F16" s="188">
        <v>1204</v>
      </c>
      <c r="G16" s="188">
        <v>1206</v>
      </c>
      <c r="H16" s="188">
        <v>1208</v>
      </c>
      <c r="I16" s="188">
        <v>1212</v>
      </c>
      <c r="J16" s="188">
        <v>1214</v>
      </c>
      <c r="K16" s="188">
        <v>1217</v>
      </c>
      <c r="L16" s="188">
        <v>1217</v>
      </c>
      <c r="M16" s="188">
        <v>1217</v>
      </c>
      <c r="N16" s="188">
        <v>1218</v>
      </c>
      <c r="O16" s="188">
        <v>1220</v>
      </c>
      <c r="P16" s="188">
        <v>1220</v>
      </c>
      <c r="Q16" s="188">
        <v>1221</v>
      </c>
      <c r="R16" s="188">
        <v>1220</v>
      </c>
      <c r="S16" s="188">
        <v>1220</v>
      </c>
      <c r="T16" s="188">
        <v>1222</v>
      </c>
      <c r="U16" s="188">
        <v>1224</v>
      </c>
      <c r="V16" s="188">
        <v>1223</v>
      </c>
      <c r="W16" s="188">
        <v>1224</v>
      </c>
      <c r="X16" s="188">
        <v>1224</v>
      </c>
      <c r="Y16" s="188">
        <v>1224</v>
      </c>
      <c r="Z16" s="188">
        <v>29167</v>
      </c>
      <c r="AA16" s="188"/>
    </row>
    <row r="17" spans="1:27" x14ac:dyDescent="0.2">
      <c r="A17" s="187">
        <v>44968</v>
      </c>
      <c r="B17" s="188">
        <v>1247</v>
      </c>
      <c r="C17" s="188">
        <v>1247</v>
      </c>
      <c r="D17" s="188">
        <v>1248</v>
      </c>
      <c r="E17" s="188">
        <v>1249</v>
      </c>
      <c r="F17" s="188">
        <v>1248</v>
      </c>
      <c r="G17" s="188">
        <v>1250</v>
      </c>
      <c r="H17" s="188">
        <v>1251</v>
      </c>
      <c r="I17" s="188">
        <v>1251</v>
      </c>
      <c r="J17" s="188">
        <v>1252</v>
      </c>
      <c r="K17" s="188">
        <v>1253</v>
      </c>
      <c r="L17" s="188">
        <v>1253</v>
      </c>
      <c r="M17" s="188">
        <v>1253</v>
      </c>
      <c r="N17" s="188">
        <v>1253</v>
      </c>
      <c r="O17" s="188">
        <v>1253</v>
      </c>
      <c r="P17" s="188">
        <v>1251</v>
      </c>
      <c r="Q17" s="188">
        <v>1251</v>
      </c>
      <c r="R17" s="188">
        <v>1250</v>
      </c>
      <c r="S17" s="188">
        <v>1250</v>
      </c>
      <c r="T17" s="188">
        <v>1250</v>
      </c>
      <c r="U17" s="188">
        <v>1251</v>
      </c>
      <c r="V17" s="188">
        <v>1251</v>
      </c>
      <c r="W17" s="188">
        <v>1251</v>
      </c>
      <c r="X17" s="188">
        <v>1251</v>
      </c>
      <c r="Y17" s="188">
        <v>1251</v>
      </c>
      <c r="Z17" s="188">
        <v>30015</v>
      </c>
      <c r="AA17" s="188"/>
    </row>
    <row r="18" spans="1:27" x14ac:dyDescent="0.2">
      <c r="A18" s="187">
        <v>44969</v>
      </c>
      <c r="B18" s="188">
        <v>1212</v>
      </c>
      <c r="C18" s="188">
        <v>1212</v>
      </c>
      <c r="D18" s="188">
        <v>1213</v>
      </c>
      <c r="E18" s="188">
        <v>1213</v>
      </c>
      <c r="F18" s="188">
        <v>1213</v>
      </c>
      <c r="G18" s="188">
        <v>1212</v>
      </c>
      <c r="H18" s="188">
        <v>1212</v>
      </c>
      <c r="I18" s="188">
        <v>1212</v>
      </c>
      <c r="J18" s="188">
        <v>1213</v>
      </c>
      <c r="K18" s="188">
        <v>1213</v>
      </c>
      <c r="L18" s="188">
        <v>1213</v>
      </c>
      <c r="M18" s="188">
        <v>1211</v>
      </c>
      <c r="N18" s="188">
        <v>1211</v>
      </c>
      <c r="O18" s="188">
        <v>1211</v>
      </c>
      <c r="P18" s="188">
        <v>1210</v>
      </c>
      <c r="Q18" s="188">
        <v>1210</v>
      </c>
      <c r="R18" s="188">
        <v>1209</v>
      </c>
      <c r="S18" s="188">
        <v>1209</v>
      </c>
      <c r="T18" s="188">
        <v>1208</v>
      </c>
      <c r="U18" s="188">
        <v>1208</v>
      </c>
      <c r="V18" s="188">
        <v>1208</v>
      </c>
      <c r="W18" s="188">
        <v>1208</v>
      </c>
      <c r="X18" s="188">
        <v>1208</v>
      </c>
      <c r="Y18" s="188">
        <v>1208</v>
      </c>
      <c r="Z18" s="188">
        <v>29057</v>
      </c>
      <c r="AA18" s="188"/>
    </row>
    <row r="19" spans="1:27" x14ac:dyDescent="0.2">
      <c r="A19" s="187">
        <v>44970</v>
      </c>
      <c r="B19" s="188">
        <v>1225</v>
      </c>
      <c r="C19" s="188">
        <v>1225</v>
      </c>
      <c r="D19" s="188">
        <v>1225</v>
      </c>
      <c r="E19" s="188">
        <v>1224</v>
      </c>
      <c r="F19" s="188">
        <v>1224</v>
      </c>
      <c r="G19" s="188">
        <v>1224</v>
      </c>
      <c r="H19" s="188">
        <v>1224</v>
      </c>
      <c r="I19" s="188">
        <v>1225</v>
      </c>
      <c r="J19" s="188">
        <v>1225</v>
      </c>
      <c r="K19" s="188">
        <v>1225</v>
      </c>
      <c r="L19" s="188">
        <v>1224</v>
      </c>
      <c r="M19" s="188">
        <v>1223</v>
      </c>
      <c r="N19" s="188">
        <v>1222</v>
      </c>
      <c r="O19" s="188">
        <v>1221</v>
      </c>
      <c r="P19" s="188">
        <v>1220</v>
      </c>
      <c r="Q19" s="188">
        <v>1218</v>
      </c>
      <c r="R19" s="188">
        <v>1219</v>
      </c>
      <c r="S19" s="188">
        <v>1219</v>
      </c>
      <c r="T19" s="188">
        <v>1219</v>
      </c>
      <c r="U19" s="188">
        <v>1220</v>
      </c>
      <c r="V19" s="188">
        <v>1220</v>
      </c>
      <c r="W19" s="188">
        <v>1220</v>
      </c>
      <c r="X19" s="188">
        <v>1219</v>
      </c>
      <c r="Y19" s="188">
        <v>1220</v>
      </c>
      <c r="Z19" s="188">
        <v>29330</v>
      </c>
      <c r="AA19" s="188"/>
    </row>
    <row r="20" spans="1:27" x14ac:dyDescent="0.2">
      <c r="A20" s="187">
        <v>44971</v>
      </c>
      <c r="B20" s="188">
        <v>1228</v>
      </c>
      <c r="C20" s="188">
        <v>1227</v>
      </c>
      <c r="D20" s="188">
        <v>1228</v>
      </c>
      <c r="E20" s="188">
        <v>1228</v>
      </c>
      <c r="F20" s="188">
        <v>1229</v>
      </c>
      <c r="G20" s="188">
        <v>1229</v>
      </c>
      <c r="H20" s="188">
        <v>1230</v>
      </c>
      <c r="I20" s="188">
        <v>1230</v>
      </c>
      <c r="J20" s="188">
        <v>1230</v>
      </c>
      <c r="K20" s="188">
        <v>1230</v>
      </c>
      <c r="L20" s="188">
        <v>1229</v>
      </c>
      <c r="M20" s="188">
        <v>1229</v>
      </c>
      <c r="N20" s="188">
        <v>1228</v>
      </c>
      <c r="O20" s="188">
        <v>1227</v>
      </c>
      <c r="P20" s="188">
        <v>1226</v>
      </c>
      <c r="Q20" s="188">
        <v>1226</v>
      </c>
      <c r="R20" s="188">
        <v>1226</v>
      </c>
      <c r="S20" s="188">
        <v>1225</v>
      </c>
      <c r="T20" s="188">
        <v>1225</v>
      </c>
      <c r="U20" s="188">
        <v>1228</v>
      </c>
      <c r="V20" s="188">
        <v>1229</v>
      </c>
      <c r="W20" s="188">
        <v>1229</v>
      </c>
      <c r="X20" s="188">
        <v>1229</v>
      </c>
      <c r="Y20" s="188">
        <v>1229</v>
      </c>
      <c r="Z20" s="188">
        <v>29474</v>
      </c>
      <c r="AA20" s="188"/>
    </row>
    <row r="21" spans="1:27" x14ac:dyDescent="0.2">
      <c r="A21" s="187">
        <v>44972</v>
      </c>
      <c r="B21" s="188">
        <v>1228</v>
      </c>
      <c r="C21" s="188">
        <v>1228</v>
      </c>
      <c r="D21" s="188">
        <v>1227</v>
      </c>
      <c r="E21" s="188">
        <v>1227</v>
      </c>
      <c r="F21" s="188">
        <v>1227</v>
      </c>
      <c r="G21" s="188">
        <v>1227</v>
      </c>
      <c r="H21" s="188">
        <v>1227</v>
      </c>
      <c r="I21" s="188">
        <v>1226</v>
      </c>
      <c r="J21" s="188">
        <v>1224</v>
      </c>
      <c r="K21" s="188">
        <v>1224</v>
      </c>
      <c r="L21" s="188">
        <v>1223</v>
      </c>
      <c r="M21" s="188">
        <v>1218</v>
      </c>
      <c r="N21" s="188">
        <v>1216</v>
      </c>
      <c r="O21" s="188">
        <v>1213</v>
      </c>
      <c r="P21" s="188">
        <v>1211</v>
      </c>
      <c r="Q21" s="188">
        <v>1210</v>
      </c>
      <c r="R21" s="188">
        <v>1211</v>
      </c>
      <c r="S21" s="188">
        <v>1211</v>
      </c>
      <c r="T21" s="188">
        <v>1210</v>
      </c>
      <c r="U21" s="188">
        <v>1210</v>
      </c>
      <c r="V21" s="188">
        <v>1207</v>
      </c>
      <c r="W21" s="188">
        <v>1207</v>
      </c>
      <c r="X21" s="188">
        <v>1209</v>
      </c>
      <c r="Y21" s="188">
        <v>1210</v>
      </c>
      <c r="Z21" s="188">
        <v>29231</v>
      </c>
      <c r="AA21" s="188"/>
    </row>
    <row r="22" spans="1:27" x14ac:dyDescent="0.2">
      <c r="A22" s="187">
        <v>44973</v>
      </c>
      <c r="B22" s="188">
        <v>1210</v>
      </c>
      <c r="C22" s="188">
        <v>1211</v>
      </c>
      <c r="D22" s="188">
        <v>1211</v>
      </c>
      <c r="E22" s="188">
        <v>1212</v>
      </c>
      <c r="F22" s="188">
        <v>1215</v>
      </c>
      <c r="G22" s="188">
        <v>1220</v>
      </c>
      <c r="H22" s="188">
        <v>1217</v>
      </c>
      <c r="I22" s="188">
        <v>1217</v>
      </c>
      <c r="J22" s="188">
        <v>1218</v>
      </c>
      <c r="K22" s="188">
        <v>1214</v>
      </c>
      <c r="L22" s="188">
        <v>1204</v>
      </c>
      <c r="M22" s="188">
        <v>1214</v>
      </c>
      <c r="N22" s="188">
        <v>1213</v>
      </c>
      <c r="O22" s="188">
        <v>1213</v>
      </c>
      <c r="P22" s="188">
        <v>1215</v>
      </c>
      <c r="Q22" s="188">
        <v>1219</v>
      </c>
      <c r="R22" s="188">
        <v>1216</v>
      </c>
      <c r="S22" s="188">
        <v>1215</v>
      </c>
      <c r="T22" s="188">
        <v>1215</v>
      </c>
      <c r="U22" s="188">
        <v>1213</v>
      </c>
      <c r="V22" s="188">
        <v>1214</v>
      </c>
      <c r="W22" s="188">
        <v>1215</v>
      </c>
      <c r="X22" s="188">
        <v>1214</v>
      </c>
      <c r="Y22" s="188">
        <v>1213</v>
      </c>
      <c r="Z22" s="188">
        <v>29138</v>
      </c>
      <c r="AA22" s="188"/>
    </row>
    <row r="23" spans="1:27" x14ac:dyDescent="0.2">
      <c r="A23" s="187">
        <v>44974</v>
      </c>
      <c r="B23" s="188">
        <v>1212</v>
      </c>
      <c r="C23" s="188">
        <v>1207</v>
      </c>
      <c r="D23" s="188">
        <v>1204</v>
      </c>
      <c r="E23" s="188">
        <v>1208</v>
      </c>
      <c r="F23" s="188">
        <v>1208</v>
      </c>
      <c r="G23" s="188">
        <v>1206</v>
      </c>
      <c r="H23" s="188">
        <v>1205</v>
      </c>
      <c r="I23" s="188">
        <v>1205</v>
      </c>
      <c r="J23" s="188">
        <v>1206</v>
      </c>
      <c r="K23" s="188">
        <v>1204</v>
      </c>
      <c r="L23" s="188">
        <v>1204</v>
      </c>
      <c r="M23" s="188">
        <v>1204</v>
      </c>
      <c r="N23" s="188">
        <v>1203</v>
      </c>
      <c r="O23" s="188">
        <v>1211</v>
      </c>
      <c r="P23" s="188">
        <v>1218</v>
      </c>
      <c r="Q23" s="188">
        <v>1220</v>
      </c>
      <c r="R23" s="188">
        <v>1221</v>
      </c>
      <c r="S23" s="188">
        <v>1223</v>
      </c>
      <c r="T23" s="188">
        <v>1223</v>
      </c>
      <c r="U23" s="188">
        <v>1224</v>
      </c>
      <c r="V23" s="188">
        <v>1225</v>
      </c>
      <c r="W23" s="188">
        <v>1226</v>
      </c>
      <c r="X23" s="188">
        <v>1228</v>
      </c>
      <c r="Y23" s="188">
        <v>1228</v>
      </c>
      <c r="Z23" s="188">
        <v>29123</v>
      </c>
      <c r="AA23" s="188"/>
    </row>
    <row r="24" spans="1:27" x14ac:dyDescent="0.2">
      <c r="A24" s="187">
        <v>44975</v>
      </c>
      <c r="B24" s="188">
        <v>1229</v>
      </c>
      <c r="C24" s="188">
        <v>1230</v>
      </c>
      <c r="D24" s="188">
        <v>1231</v>
      </c>
      <c r="E24" s="188">
        <v>1232</v>
      </c>
      <c r="F24" s="188">
        <v>1233</v>
      </c>
      <c r="G24" s="188">
        <v>1234</v>
      </c>
      <c r="H24" s="188">
        <v>1235</v>
      </c>
      <c r="I24" s="188">
        <v>1236</v>
      </c>
      <c r="J24" s="188">
        <v>1236</v>
      </c>
      <c r="K24" s="188">
        <v>1236</v>
      </c>
      <c r="L24" s="188">
        <v>1236</v>
      </c>
      <c r="M24" s="188">
        <v>1236</v>
      </c>
      <c r="N24" s="188">
        <v>1234</v>
      </c>
      <c r="O24" s="188">
        <v>1233</v>
      </c>
      <c r="P24" s="188">
        <v>1232</v>
      </c>
      <c r="Q24" s="188">
        <v>1231</v>
      </c>
      <c r="R24" s="188">
        <v>1231</v>
      </c>
      <c r="S24" s="188">
        <v>1230</v>
      </c>
      <c r="T24" s="188">
        <v>1230</v>
      </c>
      <c r="U24" s="188">
        <v>1230</v>
      </c>
      <c r="V24" s="188">
        <v>1230</v>
      </c>
      <c r="W24" s="188">
        <v>1230</v>
      </c>
      <c r="X24" s="188">
        <v>1230</v>
      </c>
      <c r="Y24" s="188">
        <v>1230</v>
      </c>
      <c r="Z24" s="188">
        <v>29575</v>
      </c>
      <c r="AA24" s="188"/>
    </row>
    <row r="25" spans="1:27" x14ac:dyDescent="0.2">
      <c r="A25" s="187">
        <v>44976</v>
      </c>
      <c r="B25" s="188">
        <v>1232</v>
      </c>
      <c r="C25" s="188">
        <v>1232</v>
      </c>
      <c r="D25" s="188">
        <v>1223</v>
      </c>
      <c r="E25" s="188">
        <v>1231</v>
      </c>
      <c r="F25" s="188">
        <v>1231</v>
      </c>
      <c r="G25" s="188">
        <v>1231</v>
      </c>
      <c r="H25" s="188">
        <v>1231</v>
      </c>
      <c r="I25" s="188">
        <v>1230</v>
      </c>
      <c r="J25" s="188">
        <v>1230</v>
      </c>
      <c r="K25" s="188">
        <v>1229</v>
      </c>
      <c r="L25" s="188">
        <v>1227</v>
      </c>
      <c r="M25" s="188">
        <v>1227</v>
      </c>
      <c r="N25" s="188">
        <v>1225</v>
      </c>
      <c r="O25" s="188">
        <v>1224</v>
      </c>
      <c r="P25" s="188">
        <v>1224</v>
      </c>
      <c r="Q25" s="188">
        <v>1223</v>
      </c>
      <c r="R25" s="188">
        <v>1224</v>
      </c>
      <c r="S25" s="188">
        <v>1225</v>
      </c>
      <c r="T25" s="188">
        <v>1222</v>
      </c>
      <c r="U25" s="188">
        <v>1221</v>
      </c>
      <c r="V25" s="188">
        <v>1221</v>
      </c>
      <c r="W25" s="188">
        <v>1222</v>
      </c>
      <c r="X25" s="188">
        <v>1222</v>
      </c>
      <c r="Y25" s="188">
        <v>1220</v>
      </c>
      <c r="Z25" s="188">
        <v>29427</v>
      </c>
      <c r="AA25" s="188"/>
    </row>
    <row r="26" spans="1:27" x14ac:dyDescent="0.2">
      <c r="A26" s="187">
        <v>44977</v>
      </c>
      <c r="B26" s="188">
        <v>1220</v>
      </c>
      <c r="C26" s="188">
        <v>1219</v>
      </c>
      <c r="D26" s="188">
        <v>1219</v>
      </c>
      <c r="E26" s="188">
        <v>1218</v>
      </c>
      <c r="F26" s="188">
        <v>1218</v>
      </c>
      <c r="G26" s="188">
        <v>1219</v>
      </c>
      <c r="H26" s="188">
        <v>1219</v>
      </c>
      <c r="I26" s="188">
        <v>1220</v>
      </c>
      <c r="J26" s="188">
        <v>1219</v>
      </c>
      <c r="K26" s="188">
        <v>1220</v>
      </c>
      <c r="L26" s="188">
        <v>1220</v>
      </c>
      <c r="M26" s="188">
        <v>1219</v>
      </c>
      <c r="N26" s="188">
        <v>1221</v>
      </c>
      <c r="O26" s="188">
        <v>1221</v>
      </c>
      <c r="P26" s="188">
        <v>1217</v>
      </c>
      <c r="Q26" s="188">
        <v>1216</v>
      </c>
      <c r="R26" s="188">
        <v>1216</v>
      </c>
      <c r="S26" s="188">
        <v>1216</v>
      </c>
      <c r="T26" s="188">
        <v>1216</v>
      </c>
      <c r="U26" s="188">
        <v>1216</v>
      </c>
      <c r="V26" s="188">
        <v>1216</v>
      </c>
      <c r="W26" s="188">
        <v>1218</v>
      </c>
      <c r="X26" s="188">
        <v>1219</v>
      </c>
      <c r="Y26" s="188">
        <v>1220</v>
      </c>
      <c r="Z26" s="188">
        <v>29242</v>
      </c>
      <c r="AA26" s="188"/>
    </row>
    <row r="27" spans="1:27" x14ac:dyDescent="0.2">
      <c r="A27" s="187">
        <v>44978</v>
      </c>
      <c r="B27" s="188">
        <v>1221</v>
      </c>
      <c r="C27" s="188">
        <v>1222</v>
      </c>
      <c r="D27" s="188">
        <v>1222</v>
      </c>
      <c r="E27" s="188">
        <v>1223</v>
      </c>
      <c r="F27" s="188">
        <v>1222</v>
      </c>
      <c r="G27" s="188">
        <v>1226</v>
      </c>
      <c r="H27" s="188">
        <v>1227</v>
      </c>
      <c r="I27" s="188">
        <v>1227</v>
      </c>
      <c r="J27" s="188">
        <v>1228</v>
      </c>
      <c r="K27" s="188">
        <v>1228</v>
      </c>
      <c r="L27" s="188">
        <v>1227</v>
      </c>
      <c r="M27" s="188">
        <v>1224</v>
      </c>
      <c r="N27" s="188">
        <v>1224</v>
      </c>
      <c r="O27" s="188">
        <v>1223</v>
      </c>
      <c r="P27" s="188">
        <v>1222</v>
      </c>
      <c r="Q27" s="188">
        <v>1219</v>
      </c>
      <c r="R27" s="188">
        <v>1218</v>
      </c>
      <c r="S27" s="188">
        <v>1218</v>
      </c>
      <c r="T27" s="188">
        <v>1219</v>
      </c>
      <c r="U27" s="188">
        <v>1219</v>
      </c>
      <c r="V27" s="188">
        <v>1220</v>
      </c>
      <c r="W27" s="188">
        <v>1221</v>
      </c>
      <c r="X27" s="188">
        <v>1223</v>
      </c>
      <c r="Y27" s="188">
        <v>1224</v>
      </c>
      <c r="Z27" s="188">
        <v>29347</v>
      </c>
      <c r="AA27" s="188"/>
    </row>
    <row r="28" spans="1:27" x14ac:dyDescent="0.2">
      <c r="A28" s="187">
        <v>44979</v>
      </c>
      <c r="B28" s="188">
        <v>1225</v>
      </c>
      <c r="C28" s="188">
        <v>1225</v>
      </c>
      <c r="D28" s="188">
        <v>1225</v>
      </c>
      <c r="E28" s="188">
        <v>1216</v>
      </c>
      <c r="F28" s="188">
        <v>1229</v>
      </c>
      <c r="G28" s="188">
        <v>1228</v>
      </c>
      <c r="H28" s="188">
        <v>1229</v>
      </c>
      <c r="I28" s="188">
        <v>1228</v>
      </c>
      <c r="J28" s="188">
        <v>1228</v>
      </c>
      <c r="K28" s="188">
        <v>1226</v>
      </c>
      <c r="L28" s="188">
        <v>1225</v>
      </c>
      <c r="M28" s="188">
        <v>1225</v>
      </c>
      <c r="N28" s="188">
        <v>1225</v>
      </c>
      <c r="O28" s="188">
        <v>1225</v>
      </c>
      <c r="P28" s="188">
        <v>1224</v>
      </c>
      <c r="Q28" s="188">
        <v>1224</v>
      </c>
      <c r="R28" s="188">
        <v>1224</v>
      </c>
      <c r="S28" s="188">
        <v>1224</v>
      </c>
      <c r="T28" s="188">
        <v>1224</v>
      </c>
      <c r="U28" s="188">
        <v>1224</v>
      </c>
      <c r="V28" s="188">
        <v>1225</v>
      </c>
      <c r="W28" s="188">
        <v>1225</v>
      </c>
      <c r="X28" s="188">
        <v>1225</v>
      </c>
      <c r="Y28" s="188">
        <v>1225</v>
      </c>
      <c r="Z28" s="188">
        <v>29403</v>
      </c>
      <c r="AA28" s="188"/>
    </row>
    <row r="29" spans="1:27" x14ac:dyDescent="0.2">
      <c r="A29" s="187">
        <v>44980</v>
      </c>
      <c r="B29" s="188">
        <v>1223</v>
      </c>
      <c r="C29" s="188">
        <v>1224</v>
      </c>
      <c r="D29" s="188">
        <v>1224</v>
      </c>
      <c r="E29" s="188">
        <v>1224</v>
      </c>
      <c r="F29" s="188">
        <v>1223</v>
      </c>
      <c r="G29" s="188">
        <v>1223</v>
      </c>
      <c r="H29" s="188">
        <v>1224</v>
      </c>
      <c r="I29" s="188">
        <v>1223</v>
      </c>
      <c r="J29" s="188">
        <v>1223</v>
      </c>
      <c r="K29" s="188">
        <v>1221</v>
      </c>
      <c r="L29" s="188">
        <v>1221</v>
      </c>
      <c r="M29" s="188">
        <v>1220</v>
      </c>
      <c r="N29" s="188">
        <v>1218</v>
      </c>
      <c r="O29" s="188">
        <v>1214</v>
      </c>
      <c r="P29" s="188">
        <v>1209</v>
      </c>
      <c r="Q29" s="188">
        <v>1206</v>
      </c>
      <c r="R29" s="188">
        <v>1208</v>
      </c>
      <c r="S29" s="188">
        <v>1209</v>
      </c>
      <c r="T29" s="188">
        <v>1214</v>
      </c>
      <c r="U29" s="188">
        <v>1216</v>
      </c>
      <c r="V29" s="188">
        <v>1217</v>
      </c>
      <c r="W29" s="188">
        <v>1218</v>
      </c>
      <c r="X29" s="188">
        <v>1219</v>
      </c>
      <c r="Y29" s="188">
        <v>1220</v>
      </c>
      <c r="Z29" s="188">
        <v>29241</v>
      </c>
      <c r="AA29" s="188"/>
    </row>
    <row r="30" spans="1:27" x14ac:dyDescent="0.2">
      <c r="A30" s="187">
        <v>44981</v>
      </c>
      <c r="B30" s="188">
        <v>1221</v>
      </c>
      <c r="C30" s="188">
        <v>1219</v>
      </c>
      <c r="D30" s="188">
        <v>1218</v>
      </c>
      <c r="E30" s="188">
        <v>1217</v>
      </c>
      <c r="F30" s="188">
        <v>1215</v>
      </c>
      <c r="G30" s="188">
        <v>1215</v>
      </c>
      <c r="H30" s="188">
        <v>1214</v>
      </c>
      <c r="I30" s="188">
        <v>1216</v>
      </c>
      <c r="J30" s="188">
        <v>1217</v>
      </c>
      <c r="K30" s="188">
        <v>1220</v>
      </c>
      <c r="L30" s="188">
        <v>1221</v>
      </c>
      <c r="M30" s="188">
        <v>1222</v>
      </c>
      <c r="N30" s="188">
        <v>1222</v>
      </c>
      <c r="O30" s="188">
        <v>1221</v>
      </c>
      <c r="P30" s="188">
        <v>1222</v>
      </c>
      <c r="Q30" s="188">
        <v>1223</v>
      </c>
      <c r="R30" s="188">
        <v>1223</v>
      </c>
      <c r="S30" s="188">
        <v>1223</v>
      </c>
      <c r="T30" s="188">
        <v>1224</v>
      </c>
      <c r="U30" s="188">
        <v>1225</v>
      </c>
      <c r="V30" s="188">
        <v>1225</v>
      </c>
      <c r="W30" s="188">
        <v>1226</v>
      </c>
      <c r="X30" s="188">
        <v>1228</v>
      </c>
      <c r="Y30" s="188">
        <v>1231</v>
      </c>
      <c r="Z30" s="188">
        <v>29308</v>
      </c>
      <c r="AA30" s="188"/>
    </row>
    <row r="31" spans="1:27" x14ac:dyDescent="0.2">
      <c r="A31" s="187">
        <v>44982</v>
      </c>
      <c r="B31" s="188">
        <v>1233</v>
      </c>
      <c r="C31" s="188">
        <v>1233</v>
      </c>
      <c r="D31" s="188">
        <v>1234</v>
      </c>
      <c r="E31" s="188">
        <v>1234</v>
      </c>
      <c r="F31" s="188">
        <v>1235</v>
      </c>
      <c r="G31" s="188">
        <v>1235</v>
      </c>
      <c r="H31" s="188">
        <v>1235</v>
      </c>
      <c r="I31" s="188">
        <v>1195</v>
      </c>
      <c r="J31" s="188">
        <v>1125</v>
      </c>
      <c r="K31" s="188">
        <v>953</v>
      </c>
      <c r="L31" s="188">
        <v>880</v>
      </c>
      <c r="M31" s="188">
        <v>865</v>
      </c>
      <c r="N31" s="188">
        <v>823</v>
      </c>
      <c r="O31" s="188">
        <v>859</v>
      </c>
      <c r="P31" s="188">
        <v>870</v>
      </c>
      <c r="Q31" s="188">
        <v>882</v>
      </c>
      <c r="R31" s="188">
        <v>929</v>
      </c>
      <c r="S31" s="188">
        <v>967</v>
      </c>
      <c r="T31" s="188">
        <v>1003</v>
      </c>
      <c r="U31" s="188">
        <v>1037</v>
      </c>
      <c r="V31" s="188">
        <v>1071</v>
      </c>
      <c r="W31" s="188">
        <v>1104</v>
      </c>
      <c r="X31" s="188">
        <v>1137</v>
      </c>
      <c r="Y31" s="188">
        <v>1166</v>
      </c>
      <c r="Z31" s="188">
        <v>25505</v>
      </c>
      <c r="AA31" s="188"/>
    </row>
    <row r="32" spans="1:27" x14ac:dyDescent="0.2">
      <c r="A32" s="187">
        <v>44983</v>
      </c>
      <c r="B32" s="188">
        <v>1225</v>
      </c>
      <c r="C32" s="188">
        <v>1250</v>
      </c>
      <c r="D32" s="188">
        <v>1253</v>
      </c>
      <c r="E32" s="188">
        <v>1253</v>
      </c>
      <c r="F32" s="188">
        <v>1252</v>
      </c>
      <c r="G32" s="188">
        <v>1252</v>
      </c>
      <c r="H32" s="188">
        <v>1251</v>
      </c>
      <c r="I32" s="188">
        <v>1251</v>
      </c>
      <c r="J32" s="188">
        <v>1251</v>
      </c>
      <c r="K32" s="188">
        <v>1250</v>
      </c>
      <c r="L32" s="188">
        <v>1249</v>
      </c>
      <c r="M32" s="188">
        <v>1249</v>
      </c>
      <c r="N32" s="188">
        <v>1247</v>
      </c>
      <c r="O32" s="188">
        <v>1245</v>
      </c>
      <c r="P32" s="188">
        <v>1243</v>
      </c>
      <c r="Q32" s="188">
        <v>1241</v>
      </c>
      <c r="R32" s="188">
        <v>1242</v>
      </c>
      <c r="S32" s="188">
        <v>1241</v>
      </c>
      <c r="T32" s="188">
        <v>1241</v>
      </c>
      <c r="U32" s="188">
        <v>1218</v>
      </c>
      <c r="V32" s="188">
        <v>1243</v>
      </c>
      <c r="W32" s="188">
        <v>1243</v>
      </c>
      <c r="X32" s="188">
        <v>1241</v>
      </c>
      <c r="Y32" s="188">
        <v>1240</v>
      </c>
      <c r="Z32" s="188">
        <v>29871</v>
      </c>
      <c r="AA32" s="188"/>
    </row>
    <row r="33" spans="1:27" x14ac:dyDescent="0.2">
      <c r="A33" s="187">
        <v>44984</v>
      </c>
      <c r="B33" s="188">
        <v>1208</v>
      </c>
      <c r="C33" s="188">
        <v>1209</v>
      </c>
      <c r="D33" s="188">
        <v>1209</v>
      </c>
      <c r="E33" s="188">
        <v>1210</v>
      </c>
      <c r="F33" s="188">
        <v>1212</v>
      </c>
      <c r="G33" s="188">
        <v>1212</v>
      </c>
      <c r="H33" s="188">
        <v>1212</v>
      </c>
      <c r="I33" s="188">
        <v>1214</v>
      </c>
      <c r="J33" s="188">
        <v>1214</v>
      </c>
      <c r="K33" s="188">
        <v>1213</v>
      </c>
      <c r="L33" s="188">
        <v>1213</v>
      </c>
      <c r="M33" s="188">
        <v>1212</v>
      </c>
      <c r="N33" s="188">
        <v>1211</v>
      </c>
      <c r="O33" s="188">
        <v>1211</v>
      </c>
      <c r="P33" s="188">
        <v>1209</v>
      </c>
      <c r="Q33" s="188">
        <v>1207</v>
      </c>
      <c r="R33" s="188">
        <v>1209</v>
      </c>
      <c r="S33" s="188">
        <v>1209</v>
      </c>
      <c r="T33" s="188">
        <v>1209</v>
      </c>
      <c r="U33" s="188">
        <v>1209</v>
      </c>
      <c r="V33" s="188">
        <v>1206</v>
      </c>
      <c r="W33" s="188">
        <v>1209</v>
      </c>
      <c r="X33" s="188">
        <v>1210</v>
      </c>
      <c r="Y33" s="188">
        <v>1209</v>
      </c>
      <c r="Z33" s="188">
        <v>29046</v>
      </c>
      <c r="AA33" s="188"/>
    </row>
    <row r="34" spans="1:27" x14ac:dyDescent="0.2">
      <c r="A34" s="187">
        <v>44985</v>
      </c>
      <c r="B34" s="188">
        <v>1226</v>
      </c>
      <c r="C34" s="188">
        <v>1227</v>
      </c>
      <c r="D34" s="188">
        <v>1226</v>
      </c>
      <c r="E34" s="188">
        <v>1226</v>
      </c>
      <c r="F34" s="188">
        <v>1226</v>
      </c>
      <c r="G34" s="188">
        <v>1226</v>
      </c>
      <c r="H34" s="188">
        <v>1225</v>
      </c>
      <c r="I34" s="188">
        <v>1224</v>
      </c>
      <c r="J34" s="188">
        <v>1224</v>
      </c>
      <c r="K34" s="188">
        <v>1224</v>
      </c>
      <c r="L34" s="188">
        <v>1227</v>
      </c>
      <c r="M34" s="188">
        <v>1229</v>
      </c>
      <c r="N34" s="188">
        <v>1229</v>
      </c>
      <c r="O34" s="188">
        <v>1229</v>
      </c>
      <c r="P34" s="188">
        <v>1228</v>
      </c>
      <c r="Q34" s="188">
        <v>1227</v>
      </c>
      <c r="R34" s="188">
        <v>1227</v>
      </c>
      <c r="S34" s="188">
        <v>1227</v>
      </c>
      <c r="T34" s="188">
        <v>1226</v>
      </c>
      <c r="U34" s="188">
        <v>1225</v>
      </c>
      <c r="V34" s="188">
        <v>1225</v>
      </c>
      <c r="W34" s="188">
        <v>1227</v>
      </c>
      <c r="X34" s="188">
        <v>1227</v>
      </c>
      <c r="Y34" s="188">
        <v>1226</v>
      </c>
      <c r="Z34" s="188">
        <v>29433</v>
      </c>
      <c r="AA34" s="188"/>
    </row>
    <row r="35" spans="1:27" s="202" customFormat="1" ht="15.75" x14ac:dyDescent="0.25">
      <c r="A35" s="198" t="s">
        <v>107</v>
      </c>
      <c r="B35" s="199">
        <v>34316</v>
      </c>
      <c r="C35" s="199">
        <v>34340</v>
      </c>
      <c r="D35" s="199">
        <v>34332</v>
      </c>
      <c r="E35" s="199">
        <v>34341</v>
      </c>
      <c r="F35" s="199">
        <v>34357</v>
      </c>
      <c r="G35" s="199">
        <v>34367</v>
      </c>
      <c r="H35" s="199">
        <v>34370</v>
      </c>
      <c r="I35" s="199">
        <v>34338</v>
      </c>
      <c r="J35" s="199">
        <v>34273</v>
      </c>
      <c r="K35" s="199">
        <v>34089</v>
      </c>
      <c r="L35" s="199">
        <v>33995</v>
      </c>
      <c r="M35" s="199">
        <v>33976</v>
      </c>
      <c r="N35" s="199">
        <v>33915</v>
      </c>
      <c r="O35" s="199">
        <v>33940</v>
      </c>
      <c r="P35" s="199">
        <v>33928</v>
      </c>
      <c r="Q35" s="199">
        <v>33928</v>
      </c>
      <c r="R35" s="199">
        <v>33979</v>
      </c>
      <c r="S35" s="199">
        <v>34014</v>
      </c>
      <c r="T35" s="199">
        <v>34053</v>
      </c>
      <c r="U35" s="199">
        <v>34074</v>
      </c>
      <c r="V35" s="199">
        <v>34135</v>
      </c>
      <c r="W35" s="199">
        <v>34180</v>
      </c>
      <c r="X35" s="199">
        <v>34221</v>
      </c>
      <c r="Y35" s="199">
        <v>34244</v>
      </c>
      <c r="Z35" s="199">
        <v>819705</v>
      </c>
    </row>
    <row r="36" spans="1:27" s="202" customFormat="1" ht="15.75" x14ac:dyDescent="0.25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</row>
    <row r="37" spans="1:27" x14ac:dyDescent="0.2">
      <c r="A37" s="185" t="s">
        <v>0</v>
      </c>
      <c r="B37" s="186">
        <f>SUM(Z7:Z34)</f>
        <v>819705</v>
      </c>
      <c r="C37" s="186"/>
      <c r="D37" s="186"/>
      <c r="E37" s="186"/>
    </row>
    <row r="38" spans="1:27" ht="15.75" x14ac:dyDescent="0.25">
      <c r="A38" s="194" t="s">
        <v>102</v>
      </c>
      <c r="B38" s="195"/>
      <c r="C38" s="186"/>
      <c r="D38" s="186"/>
      <c r="E38" s="186"/>
    </row>
    <row r="39" spans="1:27" ht="15.75" x14ac:dyDescent="0.25">
      <c r="A39" s="194" t="s">
        <v>124</v>
      </c>
      <c r="B39" s="186">
        <f>B37+B38</f>
        <v>819705</v>
      </c>
      <c r="C39" s="186"/>
      <c r="D39" s="186"/>
      <c r="E39" s="186"/>
    </row>
    <row r="40" spans="1:27" ht="15.75" x14ac:dyDescent="0.25">
      <c r="A40" s="178" t="s">
        <v>104</v>
      </c>
      <c r="B40" s="179"/>
    </row>
    <row r="41" spans="1:27" ht="15.75" x14ac:dyDescent="0.25">
      <c r="A41" s="178" t="s">
        <v>103</v>
      </c>
      <c r="B41" s="180">
        <f>B39-B40</f>
        <v>819705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C42"/>
  <sheetViews>
    <sheetView zoomScale="70" zoomScaleNormal="70" workbookViewId="0">
      <selection activeCell="F40" sqref="F40"/>
    </sheetView>
  </sheetViews>
  <sheetFormatPr defaultRowHeight="15" x14ac:dyDescent="0.2"/>
  <cols>
    <col min="1" max="1" width="14.33203125" customWidth="1"/>
    <col min="2" max="2" width="17.5546875" customWidth="1"/>
    <col min="3" max="26" width="8.33203125" customWidth="1"/>
  </cols>
  <sheetData>
    <row r="1" spans="1:29" x14ac:dyDescent="0.2">
      <c r="A1" s="181" t="s">
        <v>14</v>
      </c>
    </row>
    <row r="2" spans="1:29" x14ac:dyDescent="0.2">
      <c r="A2" s="181" t="s">
        <v>49</v>
      </c>
    </row>
    <row r="3" spans="1:29" x14ac:dyDescent="0.2">
      <c r="A3" t="s">
        <v>43</v>
      </c>
      <c r="D3" s="182"/>
    </row>
    <row r="4" spans="1:29" x14ac:dyDescent="0.2">
      <c r="A4" s="183"/>
      <c r="C4" s="182"/>
      <c r="D4" s="182"/>
    </row>
    <row r="5" spans="1:29" x14ac:dyDescent="0.2">
      <c r="A5" s="183"/>
    </row>
    <row r="6" spans="1:29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  <c r="AA6" s="207"/>
      <c r="AB6" s="67"/>
      <c r="AC6" s="67"/>
    </row>
    <row r="7" spans="1:29" x14ac:dyDescent="0.2">
      <c r="A7" s="187">
        <v>44958</v>
      </c>
      <c r="B7" s="188">
        <v>1189</v>
      </c>
      <c r="C7" s="188">
        <v>1189</v>
      </c>
      <c r="D7" s="188">
        <v>1189</v>
      </c>
      <c r="E7" s="188">
        <v>1188</v>
      </c>
      <c r="F7" s="188">
        <v>1188</v>
      </c>
      <c r="G7" s="188">
        <v>1188</v>
      </c>
      <c r="H7" s="188">
        <v>1187</v>
      </c>
      <c r="I7" s="188">
        <v>1187</v>
      </c>
      <c r="J7" s="188">
        <v>1186</v>
      </c>
      <c r="K7" s="188">
        <v>1187</v>
      </c>
      <c r="L7" s="188">
        <v>1187</v>
      </c>
      <c r="M7" s="188">
        <v>1187</v>
      </c>
      <c r="N7" s="188">
        <v>1188</v>
      </c>
      <c r="O7" s="188">
        <v>1187</v>
      </c>
      <c r="P7" s="188">
        <v>1187</v>
      </c>
      <c r="Q7" s="188">
        <v>1186</v>
      </c>
      <c r="R7" s="188">
        <v>1186</v>
      </c>
      <c r="S7" s="188">
        <v>1184</v>
      </c>
      <c r="T7" s="188">
        <v>1184</v>
      </c>
      <c r="U7" s="188">
        <v>1183</v>
      </c>
      <c r="V7" s="188">
        <v>1183</v>
      </c>
      <c r="W7" s="188">
        <v>1182</v>
      </c>
      <c r="X7" s="188">
        <v>1183</v>
      </c>
      <c r="Y7" s="188">
        <v>1183</v>
      </c>
      <c r="Z7" s="188">
        <v>28468</v>
      </c>
      <c r="AA7" s="67"/>
      <c r="AB7" s="67"/>
      <c r="AC7" s="67"/>
    </row>
    <row r="8" spans="1:29" x14ac:dyDescent="0.2">
      <c r="A8" s="187">
        <v>44959</v>
      </c>
      <c r="B8" s="188">
        <v>1189</v>
      </c>
      <c r="C8" s="188">
        <v>1189</v>
      </c>
      <c r="D8" s="188">
        <v>1189</v>
      </c>
      <c r="E8" s="188">
        <v>1189</v>
      </c>
      <c r="F8" s="188">
        <v>1190</v>
      </c>
      <c r="G8" s="188">
        <v>1190</v>
      </c>
      <c r="H8" s="188">
        <v>1190</v>
      </c>
      <c r="I8" s="188">
        <v>1190</v>
      </c>
      <c r="J8" s="188">
        <v>1190</v>
      </c>
      <c r="K8" s="188">
        <v>1190</v>
      </c>
      <c r="L8" s="188">
        <v>1191</v>
      </c>
      <c r="M8" s="188">
        <v>1191</v>
      </c>
      <c r="N8" s="188">
        <v>1191</v>
      </c>
      <c r="O8" s="188">
        <v>1192</v>
      </c>
      <c r="P8" s="188">
        <v>1191</v>
      </c>
      <c r="Q8" s="188">
        <v>1190</v>
      </c>
      <c r="R8" s="188">
        <v>1190</v>
      </c>
      <c r="S8" s="188">
        <v>1189</v>
      </c>
      <c r="T8" s="188">
        <v>1188</v>
      </c>
      <c r="U8" s="188">
        <v>1188</v>
      </c>
      <c r="V8" s="188">
        <v>1188</v>
      </c>
      <c r="W8" s="188">
        <v>1187</v>
      </c>
      <c r="X8" s="188">
        <v>1187</v>
      </c>
      <c r="Y8" s="188">
        <v>1188</v>
      </c>
      <c r="Z8" s="188">
        <v>28547</v>
      </c>
      <c r="AA8" s="67"/>
      <c r="AB8" s="67"/>
      <c r="AC8" s="67"/>
    </row>
    <row r="9" spans="1:29" x14ac:dyDescent="0.2">
      <c r="A9" s="187">
        <v>44960</v>
      </c>
      <c r="B9" s="188">
        <v>1191</v>
      </c>
      <c r="C9" s="188">
        <v>1190</v>
      </c>
      <c r="D9" s="188">
        <v>1191</v>
      </c>
      <c r="E9" s="188">
        <v>1191</v>
      </c>
      <c r="F9" s="188">
        <v>1193</v>
      </c>
      <c r="G9" s="188">
        <v>1193</v>
      </c>
      <c r="H9" s="188">
        <v>1193</v>
      </c>
      <c r="I9" s="188">
        <v>1193</v>
      </c>
      <c r="J9" s="188">
        <v>1193</v>
      </c>
      <c r="K9" s="188">
        <v>1193</v>
      </c>
      <c r="L9" s="188">
        <v>1192</v>
      </c>
      <c r="M9" s="188">
        <v>1191</v>
      </c>
      <c r="N9" s="188">
        <v>1192</v>
      </c>
      <c r="O9" s="188">
        <v>1192</v>
      </c>
      <c r="P9" s="188">
        <v>1191</v>
      </c>
      <c r="Q9" s="188">
        <v>1190</v>
      </c>
      <c r="R9" s="188">
        <v>1189</v>
      </c>
      <c r="S9" s="188">
        <v>1187</v>
      </c>
      <c r="T9" s="188">
        <v>1186</v>
      </c>
      <c r="U9" s="188">
        <v>1186</v>
      </c>
      <c r="V9" s="188">
        <v>1186</v>
      </c>
      <c r="W9" s="188">
        <v>1186</v>
      </c>
      <c r="X9" s="188">
        <v>1186</v>
      </c>
      <c r="Y9" s="188">
        <v>1186</v>
      </c>
      <c r="Z9" s="188">
        <v>28561</v>
      </c>
      <c r="AA9" s="67"/>
      <c r="AB9" s="67"/>
      <c r="AC9" s="67"/>
    </row>
    <row r="10" spans="1:29" x14ac:dyDescent="0.2">
      <c r="A10" s="187">
        <v>44961</v>
      </c>
      <c r="B10" s="188">
        <v>1183</v>
      </c>
      <c r="C10" s="188">
        <v>1183</v>
      </c>
      <c r="D10" s="188">
        <v>1184</v>
      </c>
      <c r="E10" s="188">
        <v>1184</v>
      </c>
      <c r="F10" s="188">
        <v>1184</v>
      </c>
      <c r="G10" s="188">
        <v>1185</v>
      </c>
      <c r="H10" s="188">
        <v>1185</v>
      </c>
      <c r="I10" s="188">
        <v>1185</v>
      </c>
      <c r="J10" s="188">
        <v>1187</v>
      </c>
      <c r="K10" s="188">
        <v>1188</v>
      </c>
      <c r="L10" s="188">
        <v>1188</v>
      </c>
      <c r="M10" s="188">
        <v>1187</v>
      </c>
      <c r="N10" s="188">
        <v>1187</v>
      </c>
      <c r="O10" s="188">
        <v>1188</v>
      </c>
      <c r="P10" s="188">
        <v>1187</v>
      </c>
      <c r="Q10" s="188">
        <v>1187</v>
      </c>
      <c r="R10" s="188">
        <v>1186</v>
      </c>
      <c r="S10" s="188">
        <v>1185</v>
      </c>
      <c r="T10" s="188">
        <v>1184</v>
      </c>
      <c r="U10" s="188">
        <v>1184</v>
      </c>
      <c r="V10" s="188">
        <v>1184</v>
      </c>
      <c r="W10" s="188">
        <v>1184</v>
      </c>
      <c r="X10" s="188">
        <v>1184</v>
      </c>
      <c r="Y10" s="188">
        <v>1183</v>
      </c>
      <c r="Z10" s="188">
        <v>28446</v>
      </c>
      <c r="AA10" s="67"/>
      <c r="AB10" s="67"/>
      <c r="AC10" s="67"/>
    </row>
    <row r="11" spans="1:29" x14ac:dyDescent="0.2">
      <c r="A11" s="187">
        <v>44962</v>
      </c>
      <c r="B11" s="188">
        <v>1162</v>
      </c>
      <c r="C11" s="188">
        <v>1163</v>
      </c>
      <c r="D11" s="188">
        <v>1162</v>
      </c>
      <c r="E11" s="188">
        <v>1162</v>
      </c>
      <c r="F11" s="188">
        <v>1162</v>
      </c>
      <c r="G11" s="188">
        <v>1163</v>
      </c>
      <c r="H11" s="188">
        <v>1162</v>
      </c>
      <c r="I11" s="188">
        <v>1163</v>
      </c>
      <c r="J11" s="188">
        <v>1164</v>
      </c>
      <c r="K11" s="188">
        <v>1165</v>
      </c>
      <c r="L11" s="188">
        <v>1166</v>
      </c>
      <c r="M11" s="188">
        <v>1166</v>
      </c>
      <c r="N11" s="188">
        <v>1167</v>
      </c>
      <c r="O11" s="188">
        <v>1167</v>
      </c>
      <c r="P11" s="188">
        <v>1167</v>
      </c>
      <c r="Q11" s="188">
        <v>1168</v>
      </c>
      <c r="R11" s="188">
        <v>1168</v>
      </c>
      <c r="S11" s="188">
        <v>1167</v>
      </c>
      <c r="T11" s="188">
        <v>1167</v>
      </c>
      <c r="U11" s="188">
        <v>1167</v>
      </c>
      <c r="V11" s="188">
        <v>1167</v>
      </c>
      <c r="W11" s="188">
        <v>1168</v>
      </c>
      <c r="X11" s="188">
        <v>1168</v>
      </c>
      <c r="Y11" s="188">
        <v>1167</v>
      </c>
      <c r="Z11" s="188">
        <v>27968</v>
      </c>
      <c r="AA11" s="67"/>
      <c r="AB11" s="67"/>
      <c r="AC11" s="67"/>
    </row>
    <row r="12" spans="1:29" x14ac:dyDescent="0.2">
      <c r="A12" s="187">
        <v>44963</v>
      </c>
      <c r="B12" s="188">
        <v>1186</v>
      </c>
      <c r="C12" s="188">
        <v>1187</v>
      </c>
      <c r="D12" s="188">
        <v>1187</v>
      </c>
      <c r="E12" s="188">
        <v>1187</v>
      </c>
      <c r="F12" s="188">
        <v>1187</v>
      </c>
      <c r="G12" s="188">
        <v>1187</v>
      </c>
      <c r="H12" s="188">
        <v>1185</v>
      </c>
      <c r="I12" s="188">
        <v>1185</v>
      </c>
      <c r="J12" s="188">
        <v>1187</v>
      </c>
      <c r="K12" s="188">
        <v>1189</v>
      </c>
      <c r="L12" s="188">
        <v>1188</v>
      </c>
      <c r="M12" s="188">
        <v>1188</v>
      </c>
      <c r="N12" s="188">
        <v>1187</v>
      </c>
      <c r="O12" s="188">
        <v>1186</v>
      </c>
      <c r="P12" s="188">
        <v>1185</v>
      </c>
      <c r="Q12" s="188">
        <v>1185</v>
      </c>
      <c r="R12" s="188">
        <v>1185</v>
      </c>
      <c r="S12" s="188">
        <v>1184</v>
      </c>
      <c r="T12" s="188">
        <v>1183</v>
      </c>
      <c r="U12" s="188">
        <v>1183</v>
      </c>
      <c r="V12" s="188">
        <v>1184</v>
      </c>
      <c r="W12" s="188">
        <v>1184</v>
      </c>
      <c r="X12" s="188">
        <v>1183</v>
      </c>
      <c r="Y12" s="188">
        <v>1183</v>
      </c>
      <c r="Z12" s="188">
        <v>28455</v>
      </c>
      <c r="AA12" s="67"/>
      <c r="AB12" s="67"/>
      <c r="AC12" s="67"/>
    </row>
    <row r="13" spans="1:29" x14ac:dyDescent="0.2">
      <c r="A13" s="187">
        <v>44964</v>
      </c>
      <c r="B13" s="188">
        <v>1185</v>
      </c>
      <c r="C13" s="188">
        <v>1186</v>
      </c>
      <c r="D13" s="188">
        <v>1186</v>
      </c>
      <c r="E13" s="188">
        <v>1186</v>
      </c>
      <c r="F13" s="188">
        <v>1186</v>
      </c>
      <c r="G13" s="188">
        <v>1187</v>
      </c>
      <c r="H13" s="188">
        <v>1186</v>
      </c>
      <c r="I13" s="188">
        <v>1186</v>
      </c>
      <c r="J13" s="188">
        <v>1186</v>
      </c>
      <c r="K13" s="188">
        <v>1187</v>
      </c>
      <c r="L13" s="188">
        <v>1187</v>
      </c>
      <c r="M13" s="188">
        <v>1187</v>
      </c>
      <c r="N13" s="188">
        <v>1188</v>
      </c>
      <c r="O13" s="188">
        <v>1188</v>
      </c>
      <c r="P13" s="188">
        <v>1188</v>
      </c>
      <c r="Q13" s="188">
        <v>1187</v>
      </c>
      <c r="R13" s="188">
        <v>1188</v>
      </c>
      <c r="S13" s="188">
        <v>1187</v>
      </c>
      <c r="T13" s="188">
        <v>1186</v>
      </c>
      <c r="U13" s="188">
        <v>1187</v>
      </c>
      <c r="V13" s="188">
        <v>1186</v>
      </c>
      <c r="W13" s="188">
        <v>1186</v>
      </c>
      <c r="X13" s="188">
        <v>1185</v>
      </c>
      <c r="Y13" s="188">
        <v>1186</v>
      </c>
      <c r="Z13" s="188">
        <v>28477</v>
      </c>
      <c r="AA13" s="67"/>
      <c r="AB13" s="67"/>
      <c r="AC13" s="67"/>
    </row>
    <row r="14" spans="1:29" x14ac:dyDescent="0.2">
      <c r="A14" s="187">
        <v>44965</v>
      </c>
      <c r="B14" s="188">
        <v>1183</v>
      </c>
      <c r="C14" s="188">
        <v>1183</v>
      </c>
      <c r="D14" s="188">
        <v>1183</v>
      </c>
      <c r="E14" s="188">
        <v>1185</v>
      </c>
      <c r="F14" s="188">
        <v>1184</v>
      </c>
      <c r="G14" s="188">
        <v>1183</v>
      </c>
      <c r="H14" s="188">
        <v>1182</v>
      </c>
      <c r="I14" s="188">
        <v>1182</v>
      </c>
      <c r="J14" s="188">
        <v>1183</v>
      </c>
      <c r="K14" s="188">
        <v>1184</v>
      </c>
      <c r="L14" s="188">
        <v>1185</v>
      </c>
      <c r="M14" s="188">
        <v>1185</v>
      </c>
      <c r="N14" s="188">
        <v>1185</v>
      </c>
      <c r="O14" s="188">
        <v>1185</v>
      </c>
      <c r="P14" s="188">
        <v>1185</v>
      </c>
      <c r="Q14" s="188">
        <v>1185</v>
      </c>
      <c r="R14" s="188">
        <v>1184</v>
      </c>
      <c r="S14" s="188">
        <v>1183</v>
      </c>
      <c r="T14" s="188">
        <v>1182</v>
      </c>
      <c r="U14" s="188">
        <v>1181</v>
      </c>
      <c r="V14" s="188">
        <v>1180</v>
      </c>
      <c r="W14" s="188">
        <v>1180</v>
      </c>
      <c r="X14" s="188">
        <v>1180</v>
      </c>
      <c r="Y14" s="188">
        <v>1180</v>
      </c>
      <c r="Z14" s="188">
        <v>28392</v>
      </c>
      <c r="AA14" s="67"/>
      <c r="AB14" s="67"/>
      <c r="AC14" s="67"/>
    </row>
    <row r="15" spans="1:29" x14ac:dyDescent="0.2">
      <c r="A15" s="187">
        <v>44966</v>
      </c>
      <c r="B15" s="188">
        <v>1187</v>
      </c>
      <c r="C15" s="188">
        <v>1186</v>
      </c>
      <c r="D15" s="188">
        <v>1186</v>
      </c>
      <c r="E15" s="188">
        <v>1186</v>
      </c>
      <c r="F15" s="188">
        <v>1187</v>
      </c>
      <c r="G15" s="188">
        <v>1187</v>
      </c>
      <c r="H15" s="188">
        <v>1188</v>
      </c>
      <c r="I15" s="188">
        <v>1188</v>
      </c>
      <c r="J15" s="188">
        <v>1188</v>
      </c>
      <c r="K15" s="188">
        <v>1188</v>
      </c>
      <c r="L15" s="188">
        <v>1187</v>
      </c>
      <c r="M15" s="188">
        <v>1188</v>
      </c>
      <c r="N15" s="188">
        <v>1189</v>
      </c>
      <c r="O15" s="188">
        <v>1189</v>
      </c>
      <c r="P15" s="188">
        <v>1189</v>
      </c>
      <c r="Q15" s="188">
        <v>1189</v>
      </c>
      <c r="R15" s="188">
        <v>1189</v>
      </c>
      <c r="S15" s="188">
        <v>1188</v>
      </c>
      <c r="T15" s="188">
        <v>1188</v>
      </c>
      <c r="U15" s="188">
        <v>1188</v>
      </c>
      <c r="V15" s="188">
        <v>1188</v>
      </c>
      <c r="W15" s="188">
        <v>1187</v>
      </c>
      <c r="X15" s="188">
        <v>1188</v>
      </c>
      <c r="Y15" s="188">
        <v>1188</v>
      </c>
      <c r="Z15" s="188">
        <v>28506</v>
      </c>
      <c r="AA15" s="67"/>
      <c r="AB15" s="67"/>
      <c r="AC15" s="67"/>
    </row>
    <row r="16" spans="1:29" x14ac:dyDescent="0.2">
      <c r="A16" s="187">
        <v>44967</v>
      </c>
      <c r="B16" s="188">
        <v>1188</v>
      </c>
      <c r="C16" s="188">
        <v>1189</v>
      </c>
      <c r="D16" s="188">
        <v>1188</v>
      </c>
      <c r="E16" s="188">
        <v>1188</v>
      </c>
      <c r="F16" s="188">
        <v>1188</v>
      </c>
      <c r="G16" s="188">
        <v>1189</v>
      </c>
      <c r="H16" s="188">
        <v>1188</v>
      </c>
      <c r="I16" s="188">
        <v>1189</v>
      </c>
      <c r="J16" s="188">
        <v>1189</v>
      </c>
      <c r="K16" s="188">
        <v>1190</v>
      </c>
      <c r="L16" s="188">
        <v>1191</v>
      </c>
      <c r="M16" s="188">
        <v>1191</v>
      </c>
      <c r="N16" s="188">
        <v>1191</v>
      </c>
      <c r="O16" s="188">
        <v>1191</v>
      </c>
      <c r="P16" s="188">
        <v>1191</v>
      </c>
      <c r="Q16" s="188">
        <v>1190</v>
      </c>
      <c r="R16" s="188">
        <v>1190</v>
      </c>
      <c r="S16" s="188">
        <v>1189</v>
      </c>
      <c r="T16" s="188">
        <v>1188</v>
      </c>
      <c r="U16" s="188">
        <v>1187</v>
      </c>
      <c r="V16" s="188">
        <v>1188</v>
      </c>
      <c r="W16" s="188">
        <v>1188</v>
      </c>
      <c r="X16" s="188">
        <v>1188</v>
      </c>
      <c r="Y16" s="188">
        <v>1187</v>
      </c>
      <c r="Z16" s="188">
        <v>28536</v>
      </c>
      <c r="AA16" s="67"/>
      <c r="AB16" s="67"/>
      <c r="AC16" s="67"/>
    </row>
    <row r="17" spans="1:29" x14ac:dyDescent="0.2">
      <c r="A17" s="187">
        <v>44968</v>
      </c>
      <c r="B17" s="188">
        <v>1188</v>
      </c>
      <c r="C17" s="188">
        <v>1188</v>
      </c>
      <c r="D17" s="188">
        <v>1188</v>
      </c>
      <c r="E17" s="188">
        <v>1188</v>
      </c>
      <c r="F17" s="188">
        <v>1188</v>
      </c>
      <c r="G17" s="188">
        <v>1189</v>
      </c>
      <c r="H17" s="188">
        <v>1189</v>
      </c>
      <c r="I17" s="188">
        <v>1189</v>
      </c>
      <c r="J17" s="188">
        <v>1190</v>
      </c>
      <c r="K17" s="188">
        <v>1190</v>
      </c>
      <c r="L17" s="188">
        <v>1191</v>
      </c>
      <c r="M17" s="188">
        <v>1192</v>
      </c>
      <c r="N17" s="188">
        <v>1192</v>
      </c>
      <c r="O17" s="188">
        <v>1192</v>
      </c>
      <c r="P17" s="188">
        <v>1192</v>
      </c>
      <c r="Q17" s="188">
        <v>1191</v>
      </c>
      <c r="R17" s="188">
        <v>1190</v>
      </c>
      <c r="S17" s="188">
        <v>1188</v>
      </c>
      <c r="T17" s="188">
        <v>1187</v>
      </c>
      <c r="U17" s="188">
        <v>1187</v>
      </c>
      <c r="V17" s="188">
        <v>1187</v>
      </c>
      <c r="W17" s="188">
        <v>1187</v>
      </c>
      <c r="X17" s="188">
        <v>1187</v>
      </c>
      <c r="Y17" s="188">
        <v>1187</v>
      </c>
      <c r="Z17" s="188">
        <v>28537</v>
      </c>
      <c r="AA17" s="67"/>
      <c r="AB17" s="67"/>
      <c r="AC17" s="67"/>
    </row>
    <row r="18" spans="1:29" x14ac:dyDescent="0.2">
      <c r="A18" s="187">
        <v>44969</v>
      </c>
      <c r="B18" s="188">
        <v>1183</v>
      </c>
      <c r="C18" s="188">
        <v>1183</v>
      </c>
      <c r="D18" s="188">
        <v>1183</v>
      </c>
      <c r="E18" s="188">
        <v>1182</v>
      </c>
      <c r="F18" s="188">
        <v>1182</v>
      </c>
      <c r="G18" s="188">
        <v>1182</v>
      </c>
      <c r="H18" s="188">
        <v>1181</v>
      </c>
      <c r="I18" s="188">
        <v>1182</v>
      </c>
      <c r="J18" s="188">
        <v>1182</v>
      </c>
      <c r="K18" s="188">
        <v>1181</v>
      </c>
      <c r="L18" s="188">
        <v>1181</v>
      </c>
      <c r="M18" s="188">
        <v>1181</v>
      </c>
      <c r="N18" s="188">
        <v>1180</v>
      </c>
      <c r="O18" s="188">
        <v>1180</v>
      </c>
      <c r="P18" s="188">
        <v>1180</v>
      </c>
      <c r="Q18" s="188">
        <v>1180</v>
      </c>
      <c r="R18" s="188">
        <v>1180</v>
      </c>
      <c r="S18" s="188">
        <v>1179</v>
      </c>
      <c r="T18" s="188">
        <v>1179</v>
      </c>
      <c r="U18" s="188">
        <v>1180</v>
      </c>
      <c r="V18" s="188">
        <v>1180</v>
      </c>
      <c r="W18" s="188">
        <v>1180</v>
      </c>
      <c r="X18" s="188">
        <v>1180</v>
      </c>
      <c r="Y18" s="188">
        <v>1180</v>
      </c>
      <c r="Z18" s="188">
        <v>28341</v>
      </c>
      <c r="AA18" s="67"/>
      <c r="AB18" s="67"/>
      <c r="AC18" s="67"/>
    </row>
    <row r="19" spans="1:29" x14ac:dyDescent="0.2">
      <c r="A19" s="187">
        <v>44970</v>
      </c>
      <c r="B19" s="188">
        <v>1216</v>
      </c>
      <c r="C19" s="188">
        <v>1216</v>
      </c>
      <c r="D19" s="188">
        <v>1216</v>
      </c>
      <c r="E19" s="188">
        <v>1216</v>
      </c>
      <c r="F19" s="188">
        <v>1215</v>
      </c>
      <c r="G19" s="188">
        <v>1215</v>
      </c>
      <c r="H19" s="188">
        <v>1214</v>
      </c>
      <c r="I19" s="188">
        <v>1214</v>
      </c>
      <c r="J19" s="188">
        <v>1215</v>
      </c>
      <c r="K19" s="188">
        <v>1218</v>
      </c>
      <c r="L19" s="188">
        <v>1219</v>
      </c>
      <c r="M19" s="188">
        <v>1217</v>
      </c>
      <c r="N19" s="188">
        <v>1217</v>
      </c>
      <c r="O19" s="188">
        <v>1217</v>
      </c>
      <c r="P19" s="188">
        <v>1217</v>
      </c>
      <c r="Q19" s="188">
        <v>1216</v>
      </c>
      <c r="R19" s="188">
        <v>1215</v>
      </c>
      <c r="S19" s="188">
        <v>1215</v>
      </c>
      <c r="T19" s="188">
        <v>1214</v>
      </c>
      <c r="U19" s="188">
        <v>1214</v>
      </c>
      <c r="V19" s="188">
        <v>1214</v>
      </c>
      <c r="W19" s="188">
        <v>1214</v>
      </c>
      <c r="X19" s="188">
        <v>1213</v>
      </c>
      <c r="Y19" s="188">
        <v>1214</v>
      </c>
      <c r="Z19" s="188">
        <v>29171</v>
      </c>
      <c r="AA19" s="67"/>
      <c r="AB19" s="67"/>
      <c r="AC19" s="67"/>
    </row>
    <row r="20" spans="1:29" x14ac:dyDescent="0.2">
      <c r="A20" s="187">
        <v>44971</v>
      </c>
      <c r="B20" s="188">
        <v>1157</v>
      </c>
      <c r="C20" s="188">
        <v>1157</v>
      </c>
      <c r="D20" s="188">
        <v>1157</v>
      </c>
      <c r="E20" s="188">
        <v>1157</v>
      </c>
      <c r="F20" s="188">
        <v>1155</v>
      </c>
      <c r="G20" s="188">
        <v>1155</v>
      </c>
      <c r="H20" s="188">
        <v>1154</v>
      </c>
      <c r="I20" s="188">
        <v>1154</v>
      </c>
      <c r="J20" s="188">
        <v>1156</v>
      </c>
      <c r="K20" s="188">
        <v>1157</v>
      </c>
      <c r="L20" s="188">
        <v>1158</v>
      </c>
      <c r="M20" s="188">
        <v>1158</v>
      </c>
      <c r="N20" s="188">
        <v>1158</v>
      </c>
      <c r="O20" s="188">
        <v>1158</v>
      </c>
      <c r="P20" s="188">
        <v>1157</v>
      </c>
      <c r="Q20" s="188">
        <v>1157</v>
      </c>
      <c r="R20" s="188">
        <v>1156</v>
      </c>
      <c r="S20" s="188">
        <v>1154</v>
      </c>
      <c r="T20" s="188">
        <v>1153</v>
      </c>
      <c r="U20" s="188">
        <v>1153</v>
      </c>
      <c r="V20" s="188">
        <v>1154</v>
      </c>
      <c r="W20" s="188">
        <v>1154</v>
      </c>
      <c r="X20" s="188">
        <v>1154</v>
      </c>
      <c r="Y20" s="188">
        <v>1155</v>
      </c>
      <c r="Z20" s="188">
        <v>27738</v>
      </c>
      <c r="AA20" s="67"/>
      <c r="AB20" s="67"/>
      <c r="AC20" s="67"/>
    </row>
    <row r="21" spans="1:29" x14ac:dyDescent="0.2">
      <c r="A21" s="187">
        <v>44972</v>
      </c>
      <c r="B21" s="188">
        <v>1177</v>
      </c>
      <c r="C21" s="188">
        <v>1178</v>
      </c>
      <c r="D21" s="188">
        <v>1178</v>
      </c>
      <c r="E21" s="188">
        <v>1178</v>
      </c>
      <c r="F21" s="188">
        <v>1178</v>
      </c>
      <c r="G21" s="188">
        <v>1176</v>
      </c>
      <c r="H21" s="188">
        <v>1175</v>
      </c>
      <c r="I21" s="188">
        <v>1175</v>
      </c>
      <c r="J21" s="188">
        <v>1175</v>
      </c>
      <c r="K21" s="188">
        <v>1176</v>
      </c>
      <c r="L21" s="188">
        <v>1173</v>
      </c>
      <c r="M21" s="188">
        <v>1173</v>
      </c>
      <c r="N21" s="188">
        <v>1175</v>
      </c>
      <c r="O21" s="188">
        <v>1178</v>
      </c>
      <c r="P21" s="188">
        <v>1177</v>
      </c>
      <c r="Q21" s="188">
        <v>1177</v>
      </c>
      <c r="R21" s="188">
        <v>1177</v>
      </c>
      <c r="S21" s="188">
        <v>1175</v>
      </c>
      <c r="T21" s="188">
        <v>1175</v>
      </c>
      <c r="U21" s="188">
        <v>1175</v>
      </c>
      <c r="V21" s="188">
        <v>1175</v>
      </c>
      <c r="W21" s="188">
        <v>1176</v>
      </c>
      <c r="X21" s="188">
        <v>1177</v>
      </c>
      <c r="Y21" s="188">
        <v>1177</v>
      </c>
      <c r="Z21" s="188">
        <v>28226</v>
      </c>
      <c r="AA21" s="67"/>
      <c r="AB21" s="67"/>
      <c r="AC21" s="67"/>
    </row>
    <row r="22" spans="1:29" x14ac:dyDescent="0.2">
      <c r="A22" s="187">
        <v>44973</v>
      </c>
      <c r="B22" s="188">
        <v>1185</v>
      </c>
      <c r="C22" s="188">
        <v>1186</v>
      </c>
      <c r="D22" s="188">
        <v>1186</v>
      </c>
      <c r="E22" s="188">
        <v>1186</v>
      </c>
      <c r="F22" s="188">
        <v>1186</v>
      </c>
      <c r="G22" s="188">
        <v>1185</v>
      </c>
      <c r="H22" s="188">
        <v>1184</v>
      </c>
      <c r="I22" s="188">
        <v>1184</v>
      </c>
      <c r="J22" s="188">
        <v>1184</v>
      </c>
      <c r="K22" s="188">
        <v>1181</v>
      </c>
      <c r="L22" s="188">
        <v>1182.7</v>
      </c>
      <c r="M22" s="188">
        <v>1187</v>
      </c>
      <c r="N22" s="188">
        <v>1186</v>
      </c>
      <c r="O22" s="188">
        <v>1186</v>
      </c>
      <c r="P22" s="188">
        <v>1186</v>
      </c>
      <c r="Q22" s="188">
        <v>1185</v>
      </c>
      <c r="R22" s="188">
        <v>1185</v>
      </c>
      <c r="S22" s="188">
        <v>1184</v>
      </c>
      <c r="T22" s="188">
        <v>1184</v>
      </c>
      <c r="U22" s="188">
        <v>1184</v>
      </c>
      <c r="V22" s="188">
        <v>1184</v>
      </c>
      <c r="W22" s="188">
        <v>1184</v>
      </c>
      <c r="X22" s="188">
        <v>1185</v>
      </c>
      <c r="Y22" s="188">
        <v>1185</v>
      </c>
      <c r="Z22" s="188">
        <v>28434.7</v>
      </c>
      <c r="AA22" s="67"/>
      <c r="AB22" s="67"/>
      <c r="AC22" s="67"/>
    </row>
    <row r="23" spans="1:29" x14ac:dyDescent="0.2">
      <c r="A23" s="187">
        <v>44974</v>
      </c>
      <c r="B23" s="188">
        <v>1191</v>
      </c>
      <c r="C23" s="188">
        <v>1191</v>
      </c>
      <c r="D23" s="188">
        <v>1191</v>
      </c>
      <c r="E23" s="188">
        <v>1191</v>
      </c>
      <c r="F23" s="188">
        <v>1191</v>
      </c>
      <c r="G23" s="188">
        <v>1190</v>
      </c>
      <c r="H23" s="188">
        <v>1189</v>
      </c>
      <c r="I23" s="188">
        <v>1189</v>
      </c>
      <c r="J23" s="188">
        <v>1188</v>
      </c>
      <c r="K23" s="188">
        <v>1188</v>
      </c>
      <c r="L23" s="188">
        <v>1188</v>
      </c>
      <c r="M23" s="188">
        <v>1188</v>
      </c>
      <c r="N23" s="188">
        <v>1188</v>
      </c>
      <c r="O23" s="188">
        <v>1189</v>
      </c>
      <c r="P23" s="188">
        <v>1189</v>
      </c>
      <c r="Q23" s="188">
        <v>1188</v>
      </c>
      <c r="R23" s="188">
        <v>1188</v>
      </c>
      <c r="S23" s="188">
        <v>1188</v>
      </c>
      <c r="T23" s="188">
        <v>1187</v>
      </c>
      <c r="U23" s="188">
        <v>1187</v>
      </c>
      <c r="V23" s="188">
        <v>1186</v>
      </c>
      <c r="W23" s="188">
        <v>1186</v>
      </c>
      <c r="X23" s="188">
        <v>1187</v>
      </c>
      <c r="Y23" s="188">
        <v>1188</v>
      </c>
      <c r="Z23" s="188">
        <v>28526</v>
      </c>
      <c r="AA23" s="67"/>
      <c r="AB23" s="67"/>
      <c r="AC23" s="67"/>
    </row>
    <row r="24" spans="1:29" x14ac:dyDescent="0.2">
      <c r="A24" s="187">
        <v>44975</v>
      </c>
      <c r="B24" s="188">
        <v>1179</v>
      </c>
      <c r="C24" s="188">
        <v>1179</v>
      </c>
      <c r="D24" s="188">
        <v>1179</v>
      </c>
      <c r="E24" s="188">
        <v>1179</v>
      </c>
      <c r="F24" s="188">
        <v>1179</v>
      </c>
      <c r="G24" s="188">
        <v>1179</v>
      </c>
      <c r="H24" s="188">
        <v>1178</v>
      </c>
      <c r="I24" s="188">
        <v>1179</v>
      </c>
      <c r="J24" s="188">
        <v>1180</v>
      </c>
      <c r="K24" s="188">
        <v>1181</v>
      </c>
      <c r="L24" s="188">
        <v>1181</v>
      </c>
      <c r="M24" s="188">
        <v>1181</v>
      </c>
      <c r="N24" s="188">
        <v>1181</v>
      </c>
      <c r="O24" s="188">
        <v>1181</v>
      </c>
      <c r="P24" s="188">
        <v>1181</v>
      </c>
      <c r="Q24" s="188">
        <v>1180</v>
      </c>
      <c r="R24" s="188">
        <v>1180</v>
      </c>
      <c r="S24" s="188">
        <v>1177</v>
      </c>
      <c r="T24" s="188">
        <v>1176</v>
      </c>
      <c r="U24" s="188">
        <v>1176</v>
      </c>
      <c r="V24" s="188">
        <v>1176</v>
      </c>
      <c r="W24" s="188">
        <v>1176</v>
      </c>
      <c r="X24" s="188">
        <v>1177</v>
      </c>
      <c r="Y24" s="188">
        <v>1178</v>
      </c>
      <c r="Z24" s="188">
        <v>28293</v>
      </c>
      <c r="AA24" s="67"/>
      <c r="AB24" s="67"/>
      <c r="AC24" s="67"/>
    </row>
    <row r="25" spans="1:29" x14ac:dyDescent="0.2">
      <c r="A25" s="187">
        <v>44976</v>
      </c>
      <c r="B25" s="188">
        <v>1203</v>
      </c>
      <c r="C25" s="188">
        <v>1203</v>
      </c>
      <c r="D25" s="188">
        <v>1203</v>
      </c>
      <c r="E25" s="188">
        <v>1203</v>
      </c>
      <c r="F25" s="188">
        <v>1203</v>
      </c>
      <c r="G25" s="188">
        <v>1204</v>
      </c>
      <c r="H25" s="188">
        <v>1204</v>
      </c>
      <c r="I25" s="188">
        <v>1204</v>
      </c>
      <c r="J25" s="188">
        <v>1205</v>
      </c>
      <c r="K25" s="188">
        <v>1205</v>
      </c>
      <c r="L25" s="188">
        <v>1205</v>
      </c>
      <c r="M25" s="188">
        <v>1206</v>
      </c>
      <c r="N25" s="188">
        <v>1206</v>
      </c>
      <c r="O25" s="188">
        <v>1206</v>
      </c>
      <c r="P25" s="188">
        <v>1206</v>
      </c>
      <c r="Q25" s="188">
        <v>1206</v>
      </c>
      <c r="R25" s="188">
        <v>1204</v>
      </c>
      <c r="S25" s="188">
        <v>1203</v>
      </c>
      <c r="T25" s="188">
        <v>1202</v>
      </c>
      <c r="U25" s="188">
        <v>1203</v>
      </c>
      <c r="V25" s="188">
        <v>1203</v>
      </c>
      <c r="W25" s="188">
        <v>1204</v>
      </c>
      <c r="X25" s="188">
        <v>1204</v>
      </c>
      <c r="Y25" s="188">
        <v>1205</v>
      </c>
      <c r="Z25" s="188">
        <v>28900</v>
      </c>
      <c r="AA25" s="67"/>
      <c r="AB25" s="67"/>
      <c r="AC25" s="67"/>
    </row>
    <row r="26" spans="1:29" x14ac:dyDescent="0.2">
      <c r="A26" s="187">
        <v>44977</v>
      </c>
      <c r="B26" s="188">
        <v>1169</v>
      </c>
      <c r="C26" s="188">
        <v>1170</v>
      </c>
      <c r="D26" s="188">
        <v>1170</v>
      </c>
      <c r="E26" s="188">
        <v>1169</v>
      </c>
      <c r="F26" s="188">
        <v>1169</v>
      </c>
      <c r="G26" s="188">
        <v>1169</v>
      </c>
      <c r="H26" s="188">
        <v>1169</v>
      </c>
      <c r="I26" s="188">
        <v>1169</v>
      </c>
      <c r="J26" s="188">
        <v>1169</v>
      </c>
      <c r="K26" s="188">
        <v>1169</v>
      </c>
      <c r="L26" s="188">
        <v>1169</v>
      </c>
      <c r="M26" s="188">
        <v>1169</v>
      </c>
      <c r="N26" s="188">
        <v>1169</v>
      </c>
      <c r="O26" s="188">
        <v>1168</v>
      </c>
      <c r="P26" s="188">
        <v>1169</v>
      </c>
      <c r="Q26" s="188">
        <v>1168</v>
      </c>
      <c r="R26" s="188">
        <v>1168</v>
      </c>
      <c r="S26" s="188">
        <v>1167</v>
      </c>
      <c r="T26" s="188">
        <v>1167</v>
      </c>
      <c r="U26" s="188">
        <v>1167</v>
      </c>
      <c r="V26" s="188">
        <v>1167</v>
      </c>
      <c r="W26" s="188">
        <v>1167</v>
      </c>
      <c r="X26" s="188">
        <v>1168</v>
      </c>
      <c r="Y26" s="188">
        <v>1168</v>
      </c>
      <c r="Z26" s="188">
        <v>28043</v>
      </c>
      <c r="AA26" s="67"/>
      <c r="AB26" s="67"/>
      <c r="AC26" s="67"/>
    </row>
    <row r="27" spans="1:29" x14ac:dyDescent="0.2">
      <c r="A27" s="187">
        <v>44978</v>
      </c>
      <c r="B27" s="188">
        <v>1182</v>
      </c>
      <c r="C27" s="188">
        <v>1183</v>
      </c>
      <c r="D27" s="188">
        <v>1183</v>
      </c>
      <c r="E27" s="188">
        <v>1183</v>
      </c>
      <c r="F27" s="188">
        <v>1183</v>
      </c>
      <c r="G27" s="188">
        <v>1182</v>
      </c>
      <c r="H27" s="188">
        <v>1181</v>
      </c>
      <c r="I27" s="188">
        <v>1181</v>
      </c>
      <c r="J27" s="188">
        <v>1182</v>
      </c>
      <c r="K27" s="188">
        <v>1183</v>
      </c>
      <c r="L27" s="188">
        <v>1183</v>
      </c>
      <c r="M27" s="188">
        <v>1184</v>
      </c>
      <c r="N27" s="188">
        <v>1184</v>
      </c>
      <c r="O27" s="188">
        <v>1184</v>
      </c>
      <c r="P27" s="188">
        <v>1183</v>
      </c>
      <c r="Q27" s="188">
        <v>1182</v>
      </c>
      <c r="R27" s="188">
        <v>1183</v>
      </c>
      <c r="S27" s="188">
        <v>1181</v>
      </c>
      <c r="T27" s="188">
        <v>1181</v>
      </c>
      <c r="U27" s="188">
        <v>1181</v>
      </c>
      <c r="V27" s="188">
        <v>1181</v>
      </c>
      <c r="W27" s="188">
        <v>1181</v>
      </c>
      <c r="X27" s="188">
        <v>1181</v>
      </c>
      <c r="Y27" s="188">
        <v>1180</v>
      </c>
      <c r="Z27" s="188">
        <v>28372</v>
      </c>
      <c r="AA27" s="67"/>
      <c r="AB27" s="67"/>
      <c r="AC27" s="67"/>
    </row>
    <row r="28" spans="1:29" x14ac:dyDescent="0.2">
      <c r="A28" s="187">
        <v>44979</v>
      </c>
      <c r="B28" s="188">
        <v>1143</v>
      </c>
      <c r="C28" s="188">
        <v>1143</v>
      </c>
      <c r="D28" s="188">
        <v>1143</v>
      </c>
      <c r="E28" s="188">
        <v>1143</v>
      </c>
      <c r="F28" s="188">
        <v>1143</v>
      </c>
      <c r="G28" s="188">
        <v>1143</v>
      </c>
      <c r="H28" s="188">
        <v>1142</v>
      </c>
      <c r="I28" s="188">
        <v>1142</v>
      </c>
      <c r="J28" s="188">
        <v>1143</v>
      </c>
      <c r="K28" s="188">
        <v>1142</v>
      </c>
      <c r="L28" s="188">
        <v>1142</v>
      </c>
      <c r="M28" s="188">
        <v>1141</v>
      </c>
      <c r="N28" s="188">
        <v>1141</v>
      </c>
      <c r="O28" s="188">
        <v>1141</v>
      </c>
      <c r="P28" s="188">
        <v>1141</v>
      </c>
      <c r="Q28" s="188">
        <v>1140</v>
      </c>
      <c r="R28" s="188">
        <v>1141</v>
      </c>
      <c r="S28" s="188">
        <v>1140</v>
      </c>
      <c r="T28" s="188">
        <v>1140</v>
      </c>
      <c r="U28" s="188">
        <v>1140</v>
      </c>
      <c r="V28" s="188">
        <v>1140</v>
      </c>
      <c r="W28" s="188">
        <v>1140</v>
      </c>
      <c r="X28" s="188">
        <v>1140</v>
      </c>
      <c r="Y28" s="188">
        <v>1141</v>
      </c>
      <c r="Z28" s="188">
        <v>27395</v>
      </c>
      <c r="AA28" s="67"/>
      <c r="AB28" s="67"/>
      <c r="AC28" s="67"/>
    </row>
    <row r="29" spans="1:29" x14ac:dyDescent="0.2">
      <c r="A29" s="187">
        <v>44980</v>
      </c>
      <c r="B29" s="188">
        <v>1226</v>
      </c>
      <c r="C29" s="188">
        <v>1227</v>
      </c>
      <c r="D29" s="188">
        <v>1227</v>
      </c>
      <c r="E29" s="188">
        <v>1227</v>
      </c>
      <c r="F29" s="188">
        <v>1226</v>
      </c>
      <c r="G29" s="188">
        <v>1226</v>
      </c>
      <c r="H29" s="188">
        <v>1225</v>
      </c>
      <c r="I29" s="188">
        <v>1225</v>
      </c>
      <c r="J29" s="188">
        <v>1226</v>
      </c>
      <c r="K29" s="188">
        <v>1226</v>
      </c>
      <c r="L29" s="188">
        <v>1226</v>
      </c>
      <c r="M29" s="188">
        <v>1227</v>
      </c>
      <c r="N29" s="188">
        <v>1228</v>
      </c>
      <c r="O29" s="188">
        <v>1228</v>
      </c>
      <c r="P29" s="188">
        <v>1228</v>
      </c>
      <c r="Q29" s="188">
        <v>1228</v>
      </c>
      <c r="R29" s="188">
        <v>1227</v>
      </c>
      <c r="S29" s="188">
        <v>1224</v>
      </c>
      <c r="T29" s="188">
        <v>1224</v>
      </c>
      <c r="U29" s="188">
        <v>1223</v>
      </c>
      <c r="V29" s="188">
        <v>1224</v>
      </c>
      <c r="W29" s="188">
        <v>1224</v>
      </c>
      <c r="X29" s="188">
        <v>1225</v>
      </c>
      <c r="Y29" s="188">
        <v>1225</v>
      </c>
      <c r="Z29" s="188">
        <v>29422</v>
      </c>
      <c r="AA29" s="67"/>
      <c r="AB29" s="67"/>
      <c r="AC29" s="67"/>
    </row>
    <row r="30" spans="1:29" x14ac:dyDescent="0.2">
      <c r="A30" s="187">
        <v>44981</v>
      </c>
      <c r="B30" s="188">
        <v>1183</v>
      </c>
      <c r="C30" s="188">
        <v>1183</v>
      </c>
      <c r="D30" s="188">
        <v>1184</v>
      </c>
      <c r="E30" s="188">
        <v>1184</v>
      </c>
      <c r="F30" s="188">
        <v>1184</v>
      </c>
      <c r="G30" s="188">
        <v>1184</v>
      </c>
      <c r="H30" s="188">
        <v>1183</v>
      </c>
      <c r="I30" s="188">
        <v>1182</v>
      </c>
      <c r="J30" s="188">
        <v>1183</v>
      </c>
      <c r="K30" s="188">
        <v>1184</v>
      </c>
      <c r="L30" s="188">
        <v>1185</v>
      </c>
      <c r="M30" s="188">
        <v>1184</v>
      </c>
      <c r="N30" s="188">
        <v>1183</v>
      </c>
      <c r="O30" s="188">
        <v>1183</v>
      </c>
      <c r="P30" s="188">
        <v>1183</v>
      </c>
      <c r="Q30" s="188">
        <v>1182</v>
      </c>
      <c r="R30" s="188">
        <v>1182</v>
      </c>
      <c r="S30" s="188">
        <v>1181</v>
      </c>
      <c r="T30" s="188">
        <v>1180</v>
      </c>
      <c r="U30" s="188">
        <v>1179</v>
      </c>
      <c r="V30" s="188">
        <v>1179</v>
      </c>
      <c r="W30" s="188">
        <v>1180</v>
      </c>
      <c r="X30" s="188">
        <v>1179</v>
      </c>
      <c r="Y30" s="188">
        <v>1180</v>
      </c>
      <c r="Z30" s="188">
        <v>28374</v>
      </c>
      <c r="AA30" s="67"/>
      <c r="AB30" s="67"/>
      <c r="AC30" s="67"/>
    </row>
    <row r="31" spans="1:29" x14ac:dyDescent="0.2">
      <c r="A31" s="187">
        <v>44982</v>
      </c>
      <c r="B31" s="188">
        <v>1189</v>
      </c>
      <c r="C31" s="188">
        <v>1188</v>
      </c>
      <c r="D31" s="188">
        <v>1190</v>
      </c>
      <c r="E31" s="188">
        <v>1190</v>
      </c>
      <c r="F31" s="188">
        <v>1189</v>
      </c>
      <c r="G31" s="188">
        <v>1190</v>
      </c>
      <c r="H31" s="188">
        <v>1190</v>
      </c>
      <c r="I31" s="188">
        <v>1190</v>
      </c>
      <c r="J31" s="188">
        <v>1190</v>
      </c>
      <c r="K31" s="188">
        <v>1190</v>
      </c>
      <c r="L31" s="188">
        <v>1190</v>
      </c>
      <c r="M31" s="188">
        <v>1188</v>
      </c>
      <c r="N31" s="188">
        <v>1187</v>
      </c>
      <c r="O31" s="188">
        <v>1187</v>
      </c>
      <c r="P31" s="188">
        <v>1187</v>
      </c>
      <c r="Q31" s="188">
        <v>1187</v>
      </c>
      <c r="R31" s="188">
        <v>1187</v>
      </c>
      <c r="S31" s="188">
        <v>1186</v>
      </c>
      <c r="T31" s="188">
        <v>1186</v>
      </c>
      <c r="U31" s="188">
        <v>1187</v>
      </c>
      <c r="V31" s="188">
        <v>1187</v>
      </c>
      <c r="W31" s="188">
        <v>1187</v>
      </c>
      <c r="X31" s="188">
        <v>1187</v>
      </c>
      <c r="Y31" s="188">
        <v>1187</v>
      </c>
      <c r="Z31" s="188">
        <v>28516</v>
      </c>
      <c r="AA31" s="67"/>
      <c r="AB31" s="67"/>
      <c r="AC31" s="67"/>
    </row>
    <row r="32" spans="1:29" x14ac:dyDescent="0.2">
      <c r="A32" s="187">
        <v>44983</v>
      </c>
      <c r="B32" s="188">
        <v>1183</v>
      </c>
      <c r="C32" s="188">
        <v>1183</v>
      </c>
      <c r="D32" s="188">
        <v>1184</v>
      </c>
      <c r="E32" s="188">
        <v>1184</v>
      </c>
      <c r="F32" s="188">
        <v>1183</v>
      </c>
      <c r="G32" s="188">
        <v>1183</v>
      </c>
      <c r="H32" s="188">
        <v>1183</v>
      </c>
      <c r="I32" s="188">
        <v>1184</v>
      </c>
      <c r="J32" s="188">
        <v>1184</v>
      </c>
      <c r="K32" s="188">
        <v>1184</v>
      </c>
      <c r="L32" s="188">
        <v>1185</v>
      </c>
      <c r="M32" s="188">
        <v>1186</v>
      </c>
      <c r="N32" s="188">
        <v>1187</v>
      </c>
      <c r="O32" s="188">
        <v>1187</v>
      </c>
      <c r="P32" s="188">
        <v>1187</v>
      </c>
      <c r="Q32" s="188">
        <v>1186</v>
      </c>
      <c r="R32" s="188">
        <v>1186</v>
      </c>
      <c r="S32" s="188">
        <v>1185</v>
      </c>
      <c r="T32" s="188">
        <v>1183</v>
      </c>
      <c r="U32" s="188">
        <v>1182</v>
      </c>
      <c r="V32" s="188">
        <v>1182</v>
      </c>
      <c r="W32" s="188">
        <v>1183</v>
      </c>
      <c r="X32" s="188">
        <v>1183</v>
      </c>
      <c r="Y32" s="188">
        <v>1182</v>
      </c>
      <c r="Z32" s="188">
        <v>28419</v>
      </c>
      <c r="AA32" s="67"/>
      <c r="AB32" s="67"/>
      <c r="AC32" s="67"/>
    </row>
    <row r="33" spans="1:29" x14ac:dyDescent="0.2">
      <c r="A33" s="187">
        <v>44984</v>
      </c>
      <c r="B33" s="188">
        <v>1203</v>
      </c>
      <c r="C33" s="188">
        <v>1203</v>
      </c>
      <c r="D33" s="188">
        <v>1203</v>
      </c>
      <c r="E33" s="188">
        <v>1202</v>
      </c>
      <c r="F33" s="188">
        <v>1202</v>
      </c>
      <c r="G33" s="188">
        <v>1202</v>
      </c>
      <c r="H33" s="188">
        <v>1202</v>
      </c>
      <c r="I33" s="188">
        <v>1202</v>
      </c>
      <c r="J33" s="188">
        <v>1202</v>
      </c>
      <c r="K33" s="188">
        <v>1203</v>
      </c>
      <c r="L33" s="188">
        <v>1204</v>
      </c>
      <c r="M33" s="188">
        <v>1204</v>
      </c>
      <c r="N33" s="188">
        <v>1205</v>
      </c>
      <c r="O33" s="188">
        <v>1206</v>
      </c>
      <c r="P33" s="188">
        <v>1203</v>
      </c>
      <c r="Q33" s="188">
        <v>1202</v>
      </c>
      <c r="R33" s="188">
        <v>1202</v>
      </c>
      <c r="S33" s="188">
        <v>1200</v>
      </c>
      <c r="T33" s="188">
        <v>1200</v>
      </c>
      <c r="U33" s="188">
        <v>1200</v>
      </c>
      <c r="V33" s="188">
        <v>1200</v>
      </c>
      <c r="W33" s="188">
        <v>1200</v>
      </c>
      <c r="X33" s="188">
        <v>1200</v>
      </c>
      <c r="Y33" s="188">
        <v>1200</v>
      </c>
      <c r="Z33" s="188">
        <v>28850</v>
      </c>
      <c r="AA33" s="67"/>
      <c r="AB33" s="67"/>
      <c r="AC33" s="67"/>
    </row>
    <row r="34" spans="1:29" x14ac:dyDescent="0.2">
      <c r="A34" s="187">
        <v>44985</v>
      </c>
      <c r="B34" s="188">
        <v>1161</v>
      </c>
      <c r="C34" s="188">
        <v>1161</v>
      </c>
      <c r="D34" s="188">
        <v>1161</v>
      </c>
      <c r="E34" s="188">
        <v>1161</v>
      </c>
      <c r="F34" s="188">
        <v>1161</v>
      </c>
      <c r="G34" s="188">
        <v>1161</v>
      </c>
      <c r="H34" s="188">
        <v>1161</v>
      </c>
      <c r="I34" s="188">
        <v>1161</v>
      </c>
      <c r="J34" s="188">
        <v>1161</v>
      </c>
      <c r="K34" s="188">
        <v>1161</v>
      </c>
      <c r="L34" s="188">
        <v>1161</v>
      </c>
      <c r="M34" s="188">
        <v>1161</v>
      </c>
      <c r="N34" s="188">
        <v>1162</v>
      </c>
      <c r="O34" s="188">
        <v>1161</v>
      </c>
      <c r="P34" s="188">
        <v>1162</v>
      </c>
      <c r="Q34" s="188">
        <v>1162</v>
      </c>
      <c r="R34" s="188">
        <v>1163</v>
      </c>
      <c r="S34" s="188">
        <v>1162</v>
      </c>
      <c r="T34" s="188">
        <v>1160</v>
      </c>
      <c r="U34" s="188">
        <v>1159</v>
      </c>
      <c r="V34" s="188">
        <v>1159</v>
      </c>
      <c r="W34" s="188">
        <v>1159</v>
      </c>
      <c r="X34" s="188">
        <v>1159</v>
      </c>
      <c r="Y34" s="188">
        <v>1159</v>
      </c>
      <c r="Z34" s="188">
        <v>27859</v>
      </c>
      <c r="AA34" s="67"/>
      <c r="AB34" s="67"/>
      <c r="AC34" s="67"/>
    </row>
    <row r="35" spans="1:29" ht="15.75" x14ac:dyDescent="0.25">
      <c r="A35" s="198" t="s">
        <v>107</v>
      </c>
      <c r="B35" s="199">
        <v>33161</v>
      </c>
      <c r="C35" s="199">
        <v>33167</v>
      </c>
      <c r="D35" s="199">
        <v>33171</v>
      </c>
      <c r="E35" s="199">
        <v>33169</v>
      </c>
      <c r="F35" s="199">
        <v>33166</v>
      </c>
      <c r="G35" s="199">
        <v>33167</v>
      </c>
      <c r="H35" s="199">
        <v>33150</v>
      </c>
      <c r="I35" s="199">
        <v>33154</v>
      </c>
      <c r="J35" s="199">
        <v>33168</v>
      </c>
      <c r="K35" s="199">
        <v>33180</v>
      </c>
      <c r="L35" s="199">
        <v>33185.699999999997</v>
      </c>
      <c r="M35" s="199">
        <v>33188</v>
      </c>
      <c r="N35" s="199">
        <v>33194</v>
      </c>
      <c r="O35" s="199">
        <v>33197</v>
      </c>
      <c r="P35" s="199">
        <v>33189</v>
      </c>
      <c r="Q35" s="199">
        <v>33174</v>
      </c>
      <c r="R35" s="199">
        <v>33169</v>
      </c>
      <c r="S35" s="199">
        <v>33132</v>
      </c>
      <c r="T35" s="199">
        <v>33114</v>
      </c>
      <c r="U35" s="199">
        <v>33111</v>
      </c>
      <c r="V35" s="199">
        <v>33112</v>
      </c>
      <c r="W35" s="199">
        <v>33114</v>
      </c>
      <c r="X35" s="199">
        <v>33118</v>
      </c>
      <c r="Y35" s="199">
        <v>33122</v>
      </c>
      <c r="Z35" s="199">
        <v>795772.7</v>
      </c>
      <c r="AA35" s="67"/>
      <c r="AB35" s="67"/>
      <c r="AC35" s="67"/>
    </row>
    <row r="36" spans="1:29" ht="15.75" x14ac:dyDescent="0.25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67"/>
      <c r="AB36" s="67"/>
      <c r="AC36" s="67"/>
    </row>
    <row r="37" spans="1:29" x14ac:dyDescent="0.2">
      <c r="A37" s="185" t="s">
        <v>0</v>
      </c>
      <c r="B37" s="186">
        <f>SUM(Z7:Z34)</f>
        <v>795772.7</v>
      </c>
      <c r="C37" s="20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AA37" s="67"/>
      <c r="AB37" s="67"/>
      <c r="AC37" s="67"/>
    </row>
    <row r="38" spans="1:29" ht="15.75" x14ac:dyDescent="0.25">
      <c r="A38" s="194" t="s">
        <v>102</v>
      </c>
      <c r="B38" s="220">
        <v>-161.69999999999999</v>
      </c>
    </row>
    <row r="39" spans="1:29" ht="15.75" x14ac:dyDescent="0.25">
      <c r="A39" s="194" t="s">
        <v>124</v>
      </c>
      <c r="B39" s="186">
        <f>B37+B38</f>
        <v>795611</v>
      </c>
    </row>
    <row r="40" spans="1:29" ht="15.75" x14ac:dyDescent="0.25">
      <c r="A40" s="178" t="s">
        <v>104</v>
      </c>
      <c r="B40" s="179">
        <f>0</f>
        <v>0</v>
      </c>
    </row>
    <row r="41" spans="1:29" ht="15.75" x14ac:dyDescent="0.25">
      <c r="A41" s="178" t="s">
        <v>103</v>
      </c>
      <c r="B41" s="180">
        <f>B39-B40</f>
        <v>795611</v>
      </c>
    </row>
    <row r="42" spans="1:29" x14ac:dyDescent="0.2">
      <c r="A42" s="185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Z41"/>
  <sheetViews>
    <sheetView zoomScale="70" zoomScaleNormal="70" workbookViewId="0">
      <selection activeCell="H3" sqref="H3"/>
    </sheetView>
  </sheetViews>
  <sheetFormatPr defaultRowHeight="15" x14ac:dyDescent="0.2"/>
  <cols>
    <col min="1" max="1" width="20" customWidth="1"/>
    <col min="2" max="2" width="13.21875" customWidth="1"/>
    <col min="3" max="26" width="8.33203125" customWidth="1"/>
  </cols>
  <sheetData>
    <row r="1" spans="1:26" x14ac:dyDescent="0.2">
      <c r="A1" s="181" t="s">
        <v>14</v>
      </c>
    </row>
    <row r="2" spans="1:26" x14ac:dyDescent="0.2">
      <c r="A2" s="181" t="s">
        <v>49</v>
      </c>
    </row>
    <row r="3" spans="1:26" x14ac:dyDescent="0.2">
      <c r="A3" t="s">
        <v>44</v>
      </c>
      <c r="D3" s="182"/>
    </row>
    <row r="4" spans="1:26" x14ac:dyDescent="0.2">
      <c r="A4" s="183"/>
      <c r="C4" s="182"/>
      <c r="D4" s="182"/>
    </row>
    <row r="5" spans="1:26" x14ac:dyDescent="0.2">
      <c r="A5" s="183"/>
    </row>
    <row r="6" spans="1:26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6" x14ac:dyDescent="0.2">
      <c r="A7" s="187">
        <v>44958</v>
      </c>
      <c r="B7" s="188">
        <v>1134</v>
      </c>
      <c r="C7" s="188">
        <v>1134</v>
      </c>
      <c r="D7" s="188">
        <v>1134</v>
      </c>
      <c r="E7" s="188">
        <v>1135</v>
      </c>
      <c r="F7" s="188">
        <v>1134</v>
      </c>
      <c r="G7" s="188">
        <v>1134</v>
      </c>
      <c r="H7" s="188">
        <v>1133</v>
      </c>
      <c r="I7" s="188">
        <v>1132</v>
      </c>
      <c r="J7" s="188">
        <v>1131</v>
      </c>
      <c r="K7" s="188">
        <v>1131</v>
      </c>
      <c r="L7" s="188">
        <v>1131</v>
      </c>
      <c r="M7" s="188">
        <v>1131</v>
      </c>
      <c r="N7" s="188">
        <v>1131</v>
      </c>
      <c r="O7" s="188">
        <v>1132</v>
      </c>
      <c r="P7" s="188">
        <v>1132</v>
      </c>
      <c r="Q7" s="188">
        <v>1132</v>
      </c>
      <c r="R7" s="188">
        <v>1132</v>
      </c>
      <c r="S7" s="188">
        <v>1131</v>
      </c>
      <c r="T7" s="188">
        <v>1131</v>
      </c>
      <c r="U7" s="188">
        <v>1131</v>
      </c>
      <c r="V7" s="188">
        <v>1130</v>
      </c>
      <c r="W7" s="188">
        <v>1127</v>
      </c>
      <c r="X7" s="188">
        <v>1125</v>
      </c>
      <c r="Y7" s="188">
        <v>1125</v>
      </c>
      <c r="Z7" s="188">
        <v>27153</v>
      </c>
    </row>
    <row r="8" spans="1:26" x14ac:dyDescent="0.2">
      <c r="A8" s="187">
        <v>44959</v>
      </c>
      <c r="B8" s="188">
        <v>1167</v>
      </c>
      <c r="C8" s="188">
        <v>1168</v>
      </c>
      <c r="D8" s="188">
        <v>1167</v>
      </c>
      <c r="E8" s="188">
        <v>1167</v>
      </c>
      <c r="F8" s="188">
        <v>1168</v>
      </c>
      <c r="G8" s="188">
        <v>1168</v>
      </c>
      <c r="H8" s="188">
        <v>1167</v>
      </c>
      <c r="I8" s="188">
        <v>1167</v>
      </c>
      <c r="J8" s="188">
        <v>1168</v>
      </c>
      <c r="K8" s="188">
        <v>1168</v>
      </c>
      <c r="L8" s="188">
        <v>1169</v>
      </c>
      <c r="M8" s="188">
        <v>1170</v>
      </c>
      <c r="N8" s="188">
        <v>1170</v>
      </c>
      <c r="O8" s="188">
        <v>1170</v>
      </c>
      <c r="P8" s="188">
        <v>1171</v>
      </c>
      <c r="Q8" s="188">
        <v>1170</v>
      </c>
      <c r="R8" s="188">
        <v>1170</v>
      </c>
      <c r="S8" s="188">
        <v>1169</v>
      </c>
      <c r="T8" s="188">
        <v>1169</v>
      </c>
      <c r="U8" s="188">
        <v>1169</v>
      </c>
      <c r="V8" s="188">
        <v>1168</v>
      </c>
      <c r="W8" s="188">
        <v>1167</v>
      </c>
      <c r="X8" s="188">
        <v>1167</v>
      </c>
      <c r="Y8" s="188">
        <v>1168</v>
      </c>
      <c r="Z8" s="188">
        <v>28042</v>
      </c>
    </row>
    <row r="9" spans="1:26" x14ac:dyDescent="0.2">
      <c r="A9" s="187">
        <v>44960</v>
      </c>
      <c r="B9" s="188">
        <v>1190</v>
      </c>
      <c r="C9" s="188">
        <v>1191</v>
      </c>
      <c r="D9" s="188">
        <v>1191</v>
      </c>
      <c r="E9" s="188">
        <v>1192</v>
      </c>
      <c r="F9" s="188">
        <v>1192</v>
      </c>
      <c r="G9" s="188">
        <v>1193</v>
      </c>
      <c r="H9" s="188">
        <v>1192</v>
      </c>
      <c r="I9" s="188">
        <v>1192</v>
      </c>
      <c r="J9" s="188">
        <v>1192</v>
      </c>
      <c r="K9" s="188">
        <v>1191</v>
      </c>
      <c r="L9" s="188">
        <v>1188</v>
      </c>
      <c r="M9" s="188">
        <v>1188</v>
      </c>
      <c r="N9" s="188">
        <v>1188</v>
      </c>
      <c r="O9" s="188">
        <v>1188</v>
      </c>
      <c r="P9" s="188">
        <v>1188</v>
      </c>
      <c r="Q9" s="188">
        <v>1187</v>
      </c>
      <c r="R9" s="188">
        <v>1186</v>
      </c>
      <c r="S9" s="188">
        <v>1185</v>
      </c>
      <c r="T9" s="188">
        <v>1184</v>
      </c>
      <c r="U9" s="188">
        <v>1184</v>
      </c>
      <c r="V9" s="188">
        <v>1184</v>
      </c>
      <c r="W9" s="188">
        <v>1184</v>
      </c>
      <c r="X9" s="188">
        <v>1184</v>
      </c>
      <c r="Y9" s="188">
        <v>1185</v>
      </c>
      <c r="Z9" s="188">
        <v>28519</v>
      </c>
    </row>
    <row r="10" spans="1:26" x14ac:dyDescent="0.2">
      <c r="A10" s="187">
        <v>44961</v>
      </c>
      <c r="B10" s="188">
        <v>1159</v>
      </c>
      <c r="C10" s="188">
        <v>1159</v>
      </c>
      <c r="D10" s="188">
        <v>1159</v>
      </c>
      <c r="E10" s="188">
        <v>1159</v>
      </c>
      <c r="F10" s="188">
        <v>1160</v>
      </c>
      <c r="G10" s="188">
        <v>1161</v>
      </c>
      <c r="H10" s="188">
        <v>1161</v>
      </c>
      <c r="I10" s="188">
        <v>1161</v>
      </c>
      <c r="J10" s="188">
        <v>1163</v>
      </c>
      <c r="K10" s="188">
        <v>1163</v>
      </c>
      <c r="L10" s="188">
        <v>1163</v>
      </c>
      <c r="M10" s="188">
        <v>1162</v>
      </c>
      <c r="N10" s="188">
        <v>1162</v>
      </c>
      <c r="O10" s="188">
        <v>1162</v>
      </c>
      <c r="P10" s="188">
        <v>1162</v>
      </c>
      <c r="Q10" s="188">
        <v>1162</v>
      </c>
      <c r="R10" s="188">
        <v>1160</v>
      </c>
      <c r="S10" s="188">
        <v>1159</v>
      </c>
      <c r="T10" s="188">
        <v>1158</v>
      </c>
      <c r="U10" s="188">
        <v>1158</v>
      </c>
      <c r="V10" s="188">
        <v>1157</v>
      </c>
      <c r="W10" s="188">
        <v>1158</v>
      </c>
      <c r="X10" s="188">
        <v>1159</v>
      </c>
      <c r="Y10" s="188">
        <v>1159</v>
      </c>
      <c r="Z10" s="188">
        <v>27846</v>
      </c>
    </row>
    <row r="11" spans="1:26" x14ac:dyDescent="0.2">
      <c r="A11" s="187">
        <v>44962</v>
      </c>
      <c r="B11" s="188">
        <v>1168</v>
      </c>
      <c r="C11" s="188">
        <v>1169</v>
      </c>
      <c r="D11" s="188">
        <v>1169</v>
      </c>
      <c r="E11" s="188">
        <v>1169</v>
      </c>
      <c r="F11" s="188">
        <v>1169</v>
      </c>
      <c r="G11" s="188">
        <v>1169</v>
      </c>
      <c r="H11" s="188">
        <v>1169</v>
      </c>
      <c r="I11" s="188">
        <v>1170</v>
      </c>
      <c r="J11" s="188">
        <v>1171</v>
      </c>
      <c r="K11" s="188">
        <v>1172</v>
      </c>
      <c r="L11" s="188">
        <v>1173</v>
      </c>
      <c r="M11" s="188">
        <v>1173</v>
      </c>
      <c r="N11" s="188">
        <v>1174</v>
      </c>
      <c r="O11" s="188">
        <v>1173</v>
      </c>
      <c r="P11" s="188">
        <v>1174</v>
      </c>
      <c r="Q11" s="188">
        <v>1174</v>
      </c>
      <c r="R11" s="188">
        <v>1174</v>
      </c>
      <c r="S11" s="188">
        <v>1173</v>
      </c>
      <c r="T11" s="188">
        <v>1172</v>
      </c>
      <c r="U11" s="188">
        <v>1171</v>
      </c>
      <c r="V11" s="188">
        <v>1171</v>
      </c>
      <c r="W11" s="188">
        <v>1172</v>
      </c>
      <c r="X11" s="188">
        <v>1173</v>
      </c>
      <c r="Y11" s="188">
        <v>1172</v>
      </c>
      <c r="Z11" s="188">
        <v>28114</v>
      </c>
    </row>
    <row r="12" spans="1:26" x14ac:dyDescent="0.2">
      <c r="A12" s="187">
        <v>44963</v>
      </c>
      <c r="B12" s="188">
        <v>1156</v>
      </c>
      <c r="C12" s="188">
        <v>1156</v>
      </c>
      <c r="D12" s="188">
        <v>1156</v>
      </c>
      <c r="E12" s="188">
        <v>1156</v>
      </c>
      <c r="F12" s="188">
        <v>1156</v>
      </c>
      <c r="G12" s="188">
        <v>1156</v>
      </c>
      <c r="H12" s="188">
        <v>1154</v>
      </c>
      <c r="I12" s="188">
        <v>1153</v>
      </c>
      <c r="J12" s="188">
        <v>1154</v>
      </c>
      <c r="K12" s="188">
        <v>1155</v>
      </c>
      <c r="L12" s="188">
        <v>1156</v>
      </c>
      <c r="M12" s="188">
        <v>1155</v>
      </c>
      <c r="N12" s="188">
        <v>1154</v>
      </c>
      <c r="O12" s="188">
        <v>1153</v>
      </c>
      <c r="P12" s="188">
        <v>1153</v>
      </c>
      <c r="Q12" s="188">
        <v>1154</v>
      </c>
      <c r="R12" s="188">
        <v>1155</v>
      </c>
      <c r="S12" s="188">
        <v>1154</v>
      </c>
      <c r="T12" s="188">
        <v>1153</v>
      </c>
      <c r="U12" s="188">
        <v>1154</v>
      </c>
      <c r="V12" s="188">
        <v>1154</v>
      </c>
      <c r="W12" s="188">
        <v>1155</v>
      </c>
      <c r="X12" s="188">
        <v>1154</v>
      </c>
      <c r="Y12" s="188">
        <v>1154</v>
      </c>
      <c r="Z12" s="188">
        <v>27710</v>
      </c>
    </row>
    <row r="13" spans="1:26" x14ac:dyDescent="0.2">
      <c r="A13" s="187">
        <v>44964</v>
      </c>
      <c r="B13" s="188">
        <v>1169</v>
      </c>
      <c r="C13" s="188">
        <v>1170</v>
      </c>
      <c r="D13" s="188">
        <v>1170</v>
      </c>
      <c r="E13" s="188">
        <v>1169</v>
      </c>
      <c r="F13" s="188">
        <v>1169</v>
      </c>
      <c r="G13" s="188">
        <v>1170</v>
      </c>
      <c r="H13" s="188">
        <v>1169</v>
      </c>
      <c r="I13" s="188">
        <v>1169</v>
      </c>
      <c r="J13" s="188">
        <v>1170</v>
      </c>
      <c r="K13" s="188">
        <v>1172</v>
      </c>
      <c r="L13" s="188">
        <v>1174</v>
      </c>
      <c r="M13" s="188">
        <v>1171</v>
      </c>
      <c r="N13" s="188">
        <v>1172</v>
      </c>
      <c r="O13" s="188">
        <v>1170</v>
      </c>
      <c r="P13" s="188">
        <v>1168</v>
      </c>
      <c r="Q13" s="188">
        <v>1170</v>
      </c>
      <c r="R13" s="188">
        <v>1170</v>
      </c>
      <c r="S13" s="188">
        <v>1169</v>
      </c>
      <c r="T13" s="188">
        <v>1169</v>
      </c>
      <c r="U13" s="188">
        <v>1169</v>
      </c>
      <c r="V13" s="188">
        <v>1169</v>
      </c>
      <c r="W13" s="188">
        <v>1170</v>
      </c>
      <c r="X13" s="188">
        <v>1169</v>
      </c>
      <c r="Y13" s="188">
        <v>1169</v>
      </c>
      <c r="Z13" s="188">
        <v>28076</v>
      </c>
    </row>
    <row r="14" spans="1:26" x14ac:dyDescent="0.2">
      <c r="A14" s="187">
        <v>44965</v>
      </c>
      <c r="B14" s="188">
        <v>1166</v>
      </c>
      <c r="C14" s="188">
        <v>1166</v>
      </c>
      <c r="D14" s="188">
        <v>1166</v>
      </c>
      <c r="E14" s="188">
        <v>1167</v>
      </c>
      <c r="F14" s="188">
        <v>1166</v>
      </c>
      <c r="G14" s="188">
        <v>1165</v>
      </c>
      <c r="H14" s="188">
        <v>1165</v>
      </c>
      <c r="I14" s="188">
        <v>1164</v>
      </c>
      <c r="J14" s="188">
        <v>1164</v>
      </c>
      <c r="K14" s="188">
        <v>1166</v>
      </c>
      <c r="L14" s="188">
        <v>1167</v>
      </c>
      <c r="M14" s="188">
        <v>1166</v>
      </c>
      <c r="N14" s="188">
        <v>1166</v>
      </c>
      <c r="O14" s="188">
        <v>1167</v>
      </c>
      <c r="P14" s="188">
        <v>1163</v>
      </c>
      <c r="Q14" s="188">
        <v>1162</v>
      </c>
      <c r="R14" s="188">
        <v>1164</v>
      </c>
      <c r="S14" s="188">
        <v>1164</v>
      </c>
      <c r="T14" s="188">
        <v>1163</v>
      </c>
      <c r="U14" s="188">
        <v>1164</v>
      </c>
      <c r="V14" s="188">
        <v>1164</v>
      </c>
      <c r="W14" s="188">
        <v>1164</v>
      </c>
      <c r="X14" s="188">
        <v>1164</v>
      </c>
      <c r="Y14" s="188">
        <v>1164</v>
      </c>
      <c r="Z14" s="188">
        <v>27957</v>
      </c>
    </row>
    <row r="15" spans="1:26" x14ac:dyDescent="0.2">
      <c r="A15" s="187">
        <v>44966</v>
      </c>
      <c r="B15" s="188">
        <v>1177</v>
      </c>
      <c r="C15" s="188">
        <v>1177</v>
      </c>
      <c r="D15" s="188">
        <v>1177</v>
      </c>
      <c r="E15" s="188">
        <v>1177</v>
      </c>
      <c r="F15" s="188">
        <v>1176</v>
      </c>
      <c r="G15" s="188">
        <v>1175</v>
      </c>
      <c r="H15" s="188">
        <v>1175</v>
      </c>
      <c r="I15" s="188">
        <v>1176</v>
      </c>
      <c r="J15" s="188">
        <v>1176</v>
      </c>
      <c r="K15" s="188">
        <v>1175</v>
      </c>
      <c r="L15" s="188">
        <v>1174</v>
      </c>
      <c r="M15" s="188">
        <v>1157</v>
      </c>
      <c r="N15" s="188">
        <v>1151</v>
      </c>
      <c r="O15" s="188">
        <v>1154</v>
      </c>
      <c r="P15" s="188">
        <v>1155</v>
      </c>
      <c r="Q15" s="188">
        <v>1156</v>
      </c>
      <c r="R15" s="188">
        <v>1157</v>
      </c>
      <c r="S15" s="188">
        <v>1156</v>
      </c>
      <c r="T15" s="188">
        <v>1155</v>
      </c>
      <c r="U15" s="188">
        <v>1156</v>
      </c>
      <c r="V15" s="188">
        <v>1156</v>
      </c>
      <c r="W15" s="188">
        <v>1156</v>
      </c>
      <c r="X15" s="188">
        <v>1157</v>
      </c>
      <c r="Y15" s="188">
        <v>1157</v>
      </c>
      <c r="Z15" s="188">
        <v>27958</v>
      </c>
    </row>
    <row r="16" spans="1:26" x14ac:dyDescent="0.2">
      <c r="A16" s="187">
        <v>44967</v>
      </c>
      <c r="B16" s="188">
        <v>1137</v>
      </c>
      <c r="C16" s="188">
        <v>1137</v>
      </c>
      <c r="D16" s="188">
        <v>1138</v>
      </c>
      <c r="E16" s="188">
        <v>1137</v>
      </c>
      <c r="F16" s="188">
        <v>1137</v>
      </c>
      <c r="G16" s="188">
        <v>1137</v>
      </c>
      <c r="H16" s="188">
        <v>1136</v>
      </c>
      <c r="I16" s="188">
        <v>1136</v>
      </c>
      <c r="J16" s="188">
        <v>1136</v>
      </c>
      <c r="K16" s="188">
        <v>1138</v>
      </c>
      <c r="L16" s="188">
        <v>1139</v>
      </c>
      <c r="M16" s="188">
        <v>1139</v>
      </c>
      <c r="N16" s="188">
        <v>1139</v>
      </c>
      <c r="O16" s="188">
        <v>1138</v>
      </c>
      <c r="P16" s="188">
        <v>1138</v>
      </c>
      <c r="Q16" s="188">
        <v>1137</v>
      </c>
      <c r="R16" s="188">
        <v>1136</v>
      </c>
      <c r="S16" s="188">
        <v>1135</v>
      </c>
      <c r="T16" s="188">
        <v>1134</v>
      </c>
      <c r="U16" s="188">
        <v>1135</v>
      </c>
      <c r="V16" s="188">
        <v>1135</v>
      </c>
      <c r="W16" s="188">
        <v>1136</v>
      </c>
      <c r="X16" s="188">
        <v>1136</v>
      </c>
      <c r="Y16" s="188">
        <v>1136</v>
      </c>
      <c r="Z16" s="188">
        <v>27282</v>
      </c>
    </row>
    <row r="17" spans="1:26" x14ac:dyDescent="0.2">
      <c r="A17" s="187">
        <v>44968</v>
      </c>
      <c r="B17" s="188">
        <v>1158</v>
      </c>
      <c r="C17" s="188">
        <v>1158</v>
      </c>
      <c r="D17" s="188">
        <v>1158</v>
      </c>
      <c r="E17" s="188">
        <v>1158</v>
      </c>
      <c r="F17" s="188">
        <v>1157</v>
      </c>
      <c r="G17" s="188">
        <v>1157</v>
      </c>
      <c r="H17" s="188">
        <v>1157</v>
      </c>
      <c r="I17" s="188">
        <v>1157</v>
      </c>
      <c r="J17" s="188">
        <v>1158</v>
      </c>
      <c r="K17" s="188">
        <v>1159</v>
      </c>
      <c r="L17" s="188">
        <v>1160</v>
      </c>
      <c r="M17" s="188">
        <v>1159</v>
      </c>
      <c r="N17" s="188">
        <v>1159</v>
      </c>
      <c r="O17" s="188">
        <v>1159</v>
      </c>
      <c r="P17" s="188">
        <v>1158</v>
      </c>
      <c r="Q17" s="188">
        <v>1157</v>
      </c>
      <c r="R17" s="188">
        <v>1156</v>
      </c>
      <c r="S17" s="188">
        <v>1155</v>
      </c>
      <c r="T17" s="188">
        <v>1154</v>
      </c>
      <c r="U17" s="188">
        <v>1154</v>
      </c>
      <c r="V17" s="188">
        <v>1155</v>
      </c>
      <c r="W17" s="188">
        <v>1155</v>
      </c>
      <c r="X17" s="188">
        <v>1155</v>
      </c>
      <c r="Y17" s="188">
        <v>1155</v>
      </c>
      <c r="Z17" s="188">
        <v>27768</v>
      </c>
    </row>
    <row r="18" spans="1:26" x14ac:dyDescent="0.2">
      <c r="A18" s="187">
        <v>44969</v>
      </c>
      <c r="B18" s="188">
        <v>1138</v>
      </c>
      <c r="C18" s="188">
        <v>1139</v>
      </c>
      <c r="D18" s="188">
        <v>1138</v>
      </c>
      <c r="E18" s="188">
        <v>1138</v>
      </c>
      <c r="F18" s="188">
        <v>1138</v>
      </c>
      <c r="G18" s="188">
        <v>1138</v>
      </c>
      <c r="H18" s="188">
        <v>1138</v>
      </c>
      <c r="I18" s="188">
        <v>1138</v>
      </c>
      <c r="J18" s="188">
        <v>1138</v>
      </c>
      <c r="K18" s="188">
        <v>1137</v>
      </c>
      <c r="L18" s="188">
        <v>1137</v>
      </c>
      <c r="M18" s="188">
        <v>1137</v>
      </c>
      <c r="N18" s="188">
        <v>1136</v>
      </c>
      <c r="O18" s="188">
        <v>1136</v>
      </c>
      <c r="P18" s="188">
        <v>1136</v>
      </c>
      <c r="Q18" s="188">
        <v>1136</v>
      </c>
      <c r="R18" s="188">
        <v>1136</v>
      </c>
      <c r="S18" s="188">
        <v>1136</v>
      </c>
      <c r="T18" s="188">
        <v>1135</v>
      </c>
      <c r="U18" s="188">
        <v>1136</v>
      </c>
      <c r="V18" s="188">
        <v>1136</v>
      </c>
      <c r="W18" s="188">
        <v>1136</v>
      </c>
      <c r="X18" s="188">
        <v>1136</v>
      </c>
      <c r="Y18" s="188">
        <v>1137</v>
      </c>
      <c r="Z18" s="188">
        <v>27286</v>
      </c>
    </row>
    <row r="19" spans="1:26" x14ac:dyDescent="0.2">
      <c r="A19" s="187">
        <v>44970</v>
      </c>
      <c r="B19" s="188">
        <v>1150</v>
      </c>
      <c r="C19" s="188">
        <v>1150</v>
      </c>
      <c r="D19" s="188">
        <v>1148</v>
      </c>
      <c r="E19" s="188">
        <v>1148</v>
      </c>
      <c r="F19" s="188">
        <v>1148</v>
      </c>
      <c r="G19" s="188">
        <v>1148</v>
      </c>
      <c r="H19" s="188">
        <v>1147</v>
      </c>
      <c r="I19" s="188">
        <v>1147</v>
      </c>
      <c r="J19" s="188">
        <v>1148</v>
      </c>
      <c r="K19" s="188">
        <v>1149</v>
      </c>
      <c r="L19" s="188">
        <v>1150</v>
      </c>
      <c r="M19" s="188">
        <v>1151</v>
      </c>
      <c r="N19" s="188">
        <v>1151</v>
      </c>
      <c r="O19" s="188">
        <v>1150</v>
      </c>
      <c r="P19" s="188">
        <v>1150</v>
      </c>
      <c r="Q19" s="188">
        <v>1149</v>
      </c>
      <c r="R19" s="188">
        <v>1148</v>
      </c>
      <c r="S19" s="188">
        <v>1147</v>
      </c>
      <c r="T19" s="188">
        <v>1146</v>
      </c>
      <c r="U19" s="188">
        <v>1146</v>
      </c>
      <c r="V19" s="188">
        <v>1147</v>
      </c>
      <c r="W19" s="188">
        <v>1147</v>
      </c>
      <c r="X19" s="188">
        <v>1148</v>
      </c>
      <c r="Y19" s="188">
        <v>1149</v>
      </c>
      <c r="Z19" s="188">
        <v>27562</v>
      </c>
    </row>
    <row r="20" spans="1:26" x14ac:dyDescent="0.2">
      <c r="A20" s="187">
        <v>44971</v>
      </c>
      <c r="B20" s="188">
        <v>1142</v>
      </c>
      <c r="C20" s="188">
        <v>1142</v>
      </c>
      <c r="D20" s="188">
        <v>1142</v>
      </c>
      <c r="E20" s="188">
        <v>1142</v>
      </c>
      <c r="F20" s="188">
        <v>1142</v>
      </c>
      <c r="G20" s="188">
        <v>1141</v>
      </c>
      <c r="H20" s="188">
        <v>1140</v>
      </c>
      <c r="I20" s="188">
        <v>1140</v>
      </c>
      <c r="J20" s="188">
        <v>1141</v>
      </c>
      <c r="K20" s="188">
        <v>1142</v>
      </c>
      <c r="L20" s="188">
        <v>1145</v>
      </c>
      <c r="M20" s="188">
        <v>1146</v>
      </c>
      <c r="N20" s="188">
        <v>1145</v>
      </c>
      <c r="O20" s="188">
        <v>1144</v>
      </c>
      <c r="P20" s="188">
        <v>1144</v>
      </c>
      <c r="Q20" s="188">
        <v>1143</v>
      </c>
      <c r="R20" s="188">
        <v>1141</v>
      </c>
      <c r="S20" s="188">
        <v>1135</v>
      </c>
      <c r="T20" s="188">
        <v>1133</v>
      </c>
      <c r="U20" s="188">
        <v>1133</v>
      </c>
      <c r="V20" s="188">
        <v>1138</v>
      </c>
      <c r="W20" s="188">
        <v>1154</v>
      </c>
      <c r="X20" s="188">
        <v>1154</v>
      </c>
      <c r="Y20" s="188">
        <v>1159</v>
      </c>
      <c r="Z20" s="188">
        <v>27428</v>
      </c>
    </row>
    <row r="21" spans="1:26" x14ac:dyDescent="0.2">
      <c r="A21" s="187">
        <v>44972</v>
      </c>
      <c r="B21" s="188">
        <v>1167</v>
      </c>
      <c r="C21" s="188">
        <v>1167</v>
      </c>
      <c r="D21" s="188">
        <v>1167</v>
      </c>
      <c r="E21" s="188">
        <v>1167</v>
      </c>
      <c r="F21" s="188">
        <v>1167</v>
      </c>
      <c r="G21" s="188">
        <v>1166</v>
      </c>
      <c r="H21" s="188">
        <v>1164</v>
      </c>
      <c r="I21" s="188">
        <v>1164</v>
      </c>
      <c r="J21" s="188">
        <v>1164</v>
      </c>
      <c r="K21" s="188">
        <v>1167</v>
      </c>
      <c r="L21" s="188">
        <v>1170</v>
      </c>
      <c r="M21" s="188">
        <v>1171</v>
      </c>
      <c r="N21" s="188">
        <v>1172</v>
      </c>
      <c r="O21" s="188">
        <v>1170</v>
      </c>
      <c r="P21" s="188">
        <v>1165</v>
      </c>
      <c r="Q21" s="188">
        <v>1167</v>
      </c>
      <c r="R21" s="188">
        <v>1169</v>
      </c>
      <c r="S21" s="188">
        <v>1168</v>
      </c>
      <c r="T21" s="188">
        <v>1169</v>
      </c>
      <c r="U21" s="188">
        <v>1169</v>
      </c>
      <c r="V21" s="188">
        <v>1169</v>
      </c>
      <c r="W21" s="188">
        <v>1170</v>
      </c>
      <c r="X21" s="188">
        <v>1171</v>
      </c>
      <c r="Y21" s="188">
        <v>1171</v>
      </c>
      <c r="Z21" s="188">
        <v>28031</v>
      </c>
    </row>
    <row r="22" spans="1:26" x14ac:dyDescent="0.2">
      <c r="A22" s="187">
        <v>44973</v>
      </c>
      <c r="B22" s="188">
        <v>1174</v>
      </c>
      <c r="C22" s="188">
        <v>1175</v>
      </c>
      <c r="D22" s="188">
        <v>1175</v>
      </c>
      <c r="E22" s="188">
        <v>1174</v>
      </c>
      <c r="F22" s="188">
        <v>1174</v>
      </c>
      <c r="G22" s="188">
        <v>1173</v>
      </c>
      <c r="H22" s="188">
        <v>1172</v>
      </c>
      <c r="I22" s="188">
        <v>1170</v>
      </c>
      <c r="J22" s="188">
        <v>1170</v>
      </c>
      <c r="K22" s="188">
        <v>1164</v>
      </c>
      <c r="L22" s="188">
        <v>1174.0999999999999</v>
      </c>
      <c r="M22" s="188">
        <v>1169</v>
      </c>
      <c r="N22" s="188">
        <v>1169</v>
      </c>
      <c r="O22" s="188">
        <v>1169</v>
      </c>
      <c r="P22" s="188">
        <v>1169</v>
      </c>
      <c r="Q22" s="188">
        <v>1169</v>
      </c>
      <c r="R22" s="188">
        <v>1171</v>
      </c>
      <c r="S22" s="188">
        <v>1171</v>
      </c>
      <c r="T22" s="188">
        <v>1171</v>
      </c>
      <c r="U22" s="188">
        <v>1170</v>
      </c>
      <c r="V22" s="188">
        <v>1171</v>
      </c>
      <c r="W22" s="188">
        <v>1171</v>
      </c>
      <c r="X22" s="188">
        <v>1171</v>
      </c>
      <c r="Y22" s="188">
        <v>1172</v>
      </c>
      <c r="Z22" s="188">
        <v>28108.1</v>
      </c>
    </row>
    <row r="23" spans="1:26" x14ac:dyDescent="0.2">
      <c r="A23" s="187">
        <v>44974</v>
      </c>
      <c r="B23" s="188">
        <v>1172</v>
      </c>
      <c r="C23" s="188">
        <v>1173</v>
      </c>
      <c r="D23" s="188">
        <v>1173</v>
      </c>
      <c r="E23" s="188">
        <v>1173</v>
      </c>
      <c r="F23" s="188">
        <v>1173</v>
      </c>
      <c r="G23" s="188">
        <v>1172</v>
      </c>
      <c r="H23" s="188">
        <v>1171</v>
      </c>
      <c r="I23" s="188">
        <v>1171</v>
      </c>
      <c r="J23" s="188">
        <v>1171</v>
      </c>
      <c r="K23" s="188">
        <v>1171</v>
      </c>
      <c r="L23" s="188">
        <v>1171</v>
      </c>
      <c r="M23" s="188">
        <v>1171</v>
      </c>
      <c r="N23" s="188">
        <v>1171</v>
      </c>
      <c r="O23" s="188">
        <v>1171</v>
      </c>
      <c r="P23" s="188">
        <v>1171</v>
      </c>
      <c r="Q23" s="188">
        <v>1170</v>
      </c>
      <c r="R23" s="188">
        <v>1169</v>
      </c>
      <c r="S23" s="188">
        <v>1169</v>
      </c>
      <c r="T23" s="188">
        <v>1169</v>
      </c>
      <c r="U23" s="188">
        <v>1167</v>
      </c>
      <c r="V23" s="188">
        <v>1166</v>
      </c>
      <c r="W23" s="188">
        <v>1165</v>
      </c>
      <c r="X23" s="188">
        <v>1165</v>
      </c>
      <c r="Y23" s="188">
        <v>1166</v>
      </c>
      <c r="Z23" s="188">
        <v>28081</v>
      </c>
    </row>
    <row r="24" spans="1:26" x14ac:dyDescent="0.2">
      <c r="A24" s="187">
        <v>44975</v>
      </c>
      <c r="B24" s="188">
        <v>1162</v>
      </c>
      <c r="C24" s="188">
        <v>1165</v>
      </c>
      <c r="D24" s="188">
        <v>1165</v>
      </c>
      <c r="E24" s="188">
        <v>1164</v>
      </c>
      <c r="F24" s="188">
        <v>1163</v>
      </c>
      <c r="G24" s="188">
        <v>1163</v>
      </c>
      <c r="H24" s="188">
        <v>1163</v>
      </c>
      <c r="I24" s="188">
        <v>1163</v>
      </c>
      <c r="J24" s="188">
        <v>1164</v>
      </c>
      <c r="K24" s="188">
        <v>1165</v>
      </c>
      <c r="L24" s="188">
        <v>1166</v>
      </c>
      <c r="M24" s="188">
        <v>1167</v>
      </c>
      <c r="N24" s="188">
        <v>1167</v>
      </c>
      <c r="O24" s="188">
        <v>1167</v>
      </c>
      <c r="P24" s="188">
        <v>1166</v>
      </c>
      <c r="Q24" s="188">
        <v>1166</v>
      </c>
      <c r="R24" s="188">
        <v>1165</v>
      </c>
      <c r="S24" s="188">
        <v>1164</v>
      </c>
      <c r="T24" s="188">
        <v>1162</v>
      </c>
      <c r="U24" s="188">
        <v>1162</v>
      </c>
      <c r="V24" s="188">
        <v>1162</v>
      </c>
      <c r="W24" s="188">
        <v>1162</v>
      </c>
      <c r="X24" s="188">
        <v>1162</v>
      </c>
      <c r="Y24" s="188">
        <v>1163</v>
      </c>
      <c r="Z24" s="188">
        <v>27938</v>
      </c>
    </row>
    <row r="25" spans="1:26" x14ac:dyDescent="0.2">
      <c r="A25" s="187">
        <v>44976</v>
      </c>
      <c r="B25" s="188">
        <v>1180</v>
      </c>
      <c r="C25" s="188">
        <v>1181</v>
      </c>
      <c r="D25" s="188">
        <v>1181</v>
      </c>
      <c r="E25" s="188">
        <v>1181</v>
      </c>
      <c r="F25" s="188">
        <v>1180</v>
      </c>
      <c r="G25" s="188">
        <v>1181</v>
      </c>
      <c r="H25" s="188">
        <v>1181</v>
      </c>
      <c r="I25" s="188">
        <v>1181</v>
      </c>
      <c r="J25" s="188">
        <v>1182</v>
      </c>
      <c r="K25" s="188">
        <v>1183</v>
      </c>
      <c r="L25" s="188">
        <v>1183</v>
      </c>
      <c r="M25" s="188">
        <v>1182</v>
      </c>
      <c r="N25" s="188">
        <v>1183</v>
      </c>
      <c r="O25" s="188">
        <v>1182</v>
      </c>
      <c r="P25" s="188">
        <v>1182</v>
      </c>
      <c r="Q25" s="188">
        <v>1182</v>
      </c>
      <c r="R25" s="188">
        <v>1180</v>
      </c>
      <c r="S25" s="188">
        <v>1179</v>
      </c>
      <c r="T25" s="188">
        <v>1178</v>
      </c>
      <c r="U25" s="188">
        <v>1179</v>
      </c>
      <c r="V25" s="188">
        <v>1179</v>
      </c>
      <c r="W25" s="188">
        <v>1180</v>
      </c>
      <c r="X25" s="188">
        <v>1181</v>
      </c>
      <c r="Y25" s="188">
        <v>1181</v>
      </c>
      <c r="Z25" s="188">
        <v>28342</v>
      </c>
    </row>
    <row r="26" spans="1:26" x14ac:dyDescent="0.2">
      <c r="A26" s="187">
        <v>44977</v>
      </c>
      <c r="B26" s="188">
        <v>1161</v>
      </c>
      <c r="C26" s="188">
        <v>1162</v>
      </c>
      <c r="D26" s="188">
        <v>1162</v>
      </c>
      <c r="E26" s="188">
        <v>1162</v>
      </c>
      <c r="F26" s="188">
        <v>1162</v>
      </c>
      <c r="G26" s="188">
        <v>1162</v>
      </c>
      <c r="H26" s="188">
        <v>1161</v>
      </c>
      <c r="I26" s="188">
        <v>1161</v>
      </c>
      <c r="J26" s="188">
        <v>1161</v>
      </c>
      <c r="K26" s="188">
        <v>1161</v>
      </c>
      <c r="L26" s="188">
        <v>1161</v>
      </c>
      <c r="M26" s="188">
        <v>1161</v>
      </c>
      <c r="N26" s="188">
        <v>1162</v>
      </c>
      <c r="O26" s="188">
        <v>1162</v>
      </c>
      <c r="P26" s="188">
        <v>1160</v>
      </c>
      <c r="Q26" s="188">
        <v>1160</v>
      </c>
      <c r="R26" s="188">
        <v>1160</v>
      </c>
      <c r="S26" s="188">
        <v>1159</v>
      </c>
      <c r="T26" s="188">
        <v>1159</v>
      </c>
      <c r="U26" s="188">
        <v>1159</v>
      </c>
      <c r="V26" s="188">
        <v>1159</v>
      </c>
      <c r="W26" s="188">
        <v>1159</v>
      </c>
      <c r="X26" s="188">
        <v>1160</v>
      </c>
      <c r="Y26" s="188">
        <v>1160</v>
      </c>
      <c r="Z26" s="188">
        <v>27856</v>
      </c>
    </row>
    <row r="27" spans="1:26" x14ac:dyDescent="0.2">
      <c r="A27" s="187">
        <v>44978</v>
      </c>
      <c r="B27" s="188">
        <v>1179</v>
      </c>
      <c r="C27" s="188">
        <v>1179</v>
      </c>
      <c r="D27" s="188">
        <v>1179</v>
      </c>
      <c r="E27" s="188">
        <v>1179</v>
      </c>
      <c r="F27" s="188">
        <v>1179</v>
      </c>
      <c r="G27" s="188">
        <v>1178</v>
      </c>
      <c r="H27" s="188">
        <v>1177</v>
      </c>
      <c r="I27" s="188">
        <v>1177</v>
      </c>
      <c r="J27" s="188">
        <v>1178</v>
      </c>
      <c r="K27" s="188">
        <v>1179</v>
      </c>
      <c r="L27" s="188">
        <v>1179</v>
      </c>
      <c r="M27" s="188">
        <v>1180</v>
      </c>
      <c r="N27" s="188">
        <v>1180</v>
      </c>
      <c r="O27" s="188">
        <v>1180</v>
      </c>
      <c r="P27" s="188">
        <v>1179</v>
      </c>
      <c r="Q27" s="188">
        <v>1178</v>
      </c>
      <c r="R27" s="188">
        <v>1178</v>
      </c>
      <c r="S27" s="188">
        <v>1177</v>
      </c>
      <c r="T27" s="188">
        <v>1176</v>
      </c>
      <c r="U27" s="188">
        <v>1176</v>
      </c>
      <c r="V27" s="188">
        <v>1177</v>
      </c>
      <c r="W27" s="188">
        <v>1176</v>
      </c>
      <c r="X27" s="188">
        <v>1176</v>
      </c>
      <c r="Y27" s="188">
        <v>1176</v>
      </c>
      <c r="Z27" s="188">
        <v>28272</v>
      </c>
    </row>
    <row r="28" spans="1:26" x14ac:dyDescent="0.2">
      <c r="A28" s="187">
        <v>44979</v>
      </c>
      <c r="B28" s="188">
        <v>1151</v>
      </c>
      <c r="C28" s="188">
        <v>1151</v>
      </c>
      <c r="D28" s="188">
        <v>1151</v>
      </c>
      <c r="E28" s="188">
        <v>1152</v>
      </c>
      <c r="F28" s="188">
        <v>1153</v>
      </c>
      <c r="G28" s="188">
        <v>1152</v>
      </c>
      <c r="H28" s="188">
        <v>1152</v>
      </c>
      <c r="I28" s="188">
        <v>1152</v>
      </c>
      <c r="J28" s="188">
        <v>1153</v>
      </c>
      <c r="K28" s="188">
        <v>1152</v>
      </c>
      <c r="L28" s="188">
        <v>1152</v>
      </c>
      <c r="M28" s="188">
        <v>1152</v>
      </c>
      <c r="N28" s="188">
        <v>1152</v>
      </c>
      <c r="O28" s="188">
        <v>1152</v>
      </c>
      <c r="P28" s="188">
        <v>1152</v>
      </c>
      <c r="Q28" s="188">
        <v>1151</v>
      </c>
      <c r="R28" s="188">
        <v>1152</v>
      </c>
      <c r="S28" s="188">
        <v>1150</v>
      </c>
      <c r="T28" s="188">
        <v>1149</v>
      </c>
      <c r="U28" s="188">
        <v>1150</v>
      </c>
      <c r="V28" s="188">
        <v>1151</v>
      </c>
      <c r="W28" s="188">
        <v>1151</v>
      </c>
      <c r="X28" s="188">
        <v>1151</v>
      </c>
      <c r="Y28" s="188">
        <v>1151</v>
      </c>
      <c r="Z28" s="188">
        <v>27635</v>
      </c>
    </row>
    <row r="29" spans="1:26" x14ac:dyDescent="0.2">
      <c r="A29" s="187">
        <v>44980</v>
      </c>
      <c r="B29" s="188">
        <v>1183</v>
      </c>
      <c r="C29" s="188">
        <v>1184</v>
      </c>
      <c r="D29" s="188">
        <v>1184</v>
      </c>
      <c r="E29" s="188">
        <v>1184</v>
      </c>
      <c r="F29" s="188">
        <v>1184</v>
      </c>
      <c r="G29" s="188">
        <v>1183</v>
      </c>
      <c r="H29" s="188">
        <v>1182</v>
      </c>
      <c r="I29" s="188">
        <v>1182</v>
      </c>
      <c r="J29" s="188">
        <v>1179</v>
      </c>
      <c r="K29" s="188">
        <v>1177</v>
      </c>
      <c r="L29" s="188">
        <v>1177</v>
      </c>
      <c r="M29" s="188">
        <v>1181</v>
      </c>
      <c r="N29" s="188">
        <v>1183</v>
      </c>
      <c r="O29" s="188">
        <v>1181</v>
      </c>
      <c r="P29" s="188">
        <v>1183</v>
      </c>
      <c r="Q29" s="188">
        <v>1183</v>
      </c>
      <c r="R29" s="188">
        <v>1182</v>
      </c>
      <c r="S29" s="188">
        <v>1180</v>
      </c>
      <c r="T29" s="188">
        <v>1179</v>
      </c>
      <c r="U29" s="188">
        <v>1179</v>
      </c>
      <c r="V29" s="188">
        <v>1179</v>
      </c>
      <c r="W29" s="188">
        <v>1178</v>
      </c>
      <c r="X29" s="188">
        <v>1179</v>
      </c>
      <c r="Y29" s="188">
        <v>1180</v>
      </c>
      <c r="Z29" s="188">
        <v>28346</v>
      </c>
    </row>
    <row r="30" spans="1:26" x14ac:dyDescent="0.2">
      <c r="A30" s="187">
        <v>44981</v>
      </c>
      <c r="B30" s="188">
        <v>1188</v>
      </c>
      <c r="C30" s="188">
        <v>1189</v>
      </c>
      <c r="D30" s="188">
        <v>1189</v>
      </c>
      <c r="E30" s="188">
        <v>1189</v>
      </c>
      <c r="F30" s="188">
        <v>1189</v>
      </c>
      <c r="G30" s="188">
        <v>1189</v>
      </c>
      <c r="H30" s="188">
        <v>1188</v>
      </c>
      <c r="I30" s="188">
        <v>1188</v>
      </c>
      <c r="J30" s="188">
        <v>1189</v>
      </c>
      <c r="K30" s="188">
        <v>1190</v>
      </c>
      <c r="L30" s="188">
        <v>1189</v>
      </c>
      <c r="M30" s="188">
        <v>1189</v>
      </c>
      <c r="N30" s="188">
        <v>1189</v>
      </c>
      <c r="O30" s="188">
        <v>1189</v>
      </c>
      <c r="P30" s="188">
        <v>1188</v>
      </c>
      <c r="Q30" s="188">
        <v>1188</v>
      </c>
      <c r="R30" s="188">
        <v>1187</v>
      </c>
      <c r="S30" s="188">
        <v>1186</v>
      </c>
      <c r="T30" s="188">
        <v>1185</v>
      </c>
      <c r="U30" s="188">
        <v>1186</v>
      </c>
      <c r="V30" s="188">
        <v>1186</v>
      </c>
      <c r="W30" s="188">
        <v>1186</v>
      </c>
      <c r="X30" s="188">
        <v>1185</v>
      </c>
      <c r="Y30" s="188">
        <v>1186</v>
      </c>
      <c r="Z30" s="188">
        <v>28507</v>
      </c>
    </row>
    <row r="31" spans="1:26" x14ac:dyDescent="0.2">
      <c r="A31" s="187">
        <v>44982</v>
      </c>
      <c r="B31" s="188">
        <v>1162</v>
      </c>
      <c r="C31" s="188">
        <v>1162</v>
      </c>
      <c r="D31" s="188">
        <v>1163</v>
      </c>
      <c r="E31" s="188">
        <v>1163</v>
      </c>
      <c r="F31" s="188">
        <v>1163</v>
      </c>
      <c r="G31" s="188">
        <v>1163</v>
      </c>
      <c r="H31" s="188">
        <v>1163</v>
      </c>
      <c r="I31" s="188">
        <v>1161</v>
      </c>
      <c r="J31" s="188">
        <v>1159</v>
      </c>
      <c r="K31" s="188">
        <v>1160</v>
      </c>
      <c r="L31" s="188">
        <v>1159</v>
      </c>
      <c r="M31" s="188">
        <v>1158</v>
      </c>
      <c r="N31" s="188">
        <v>1157</v>
      </c>
      <c r="O31" s="188">
        <v>1157</v>
      </c>
      <c r="P31" s="188">
        <v>1157</v>
      </c>
      <c r="Q31" s="188">
        <v>1157</v>
      </c>
      <c r="R31" s="188">
        <v>1159</v>
      </c>
      <c r="S31" s="188">
        <v>1158</v>
      </c>
      <c r="T31" s="188">
        <v>1158</v>
      </c>
      <c r="U31" s="188">
        <v>1158</v>
      </c>
      <c r="V31" s="188">
        <v>1159</v>
      </c>
      <c r="W31" s="188">
        <v>1159</v>
      </c>
      <c r="X31" s="188">
        <v>1159</v>
      </c>
      <c r="Y31" s="188">
        <v>1159</v>
      </c>
      <c r="Z31" s="188">
        <v>27833</v>
      </c>
    </row>
    <row r="32" spans="1:26" x14ac:dyDescent="0.2">
      <c r="A32" s="187">
        <v>44983</v>
      </c>
      <c r="B32" s="188">
        <v>1168</v>
      </c>
      <c r="C32" s="188">
        <v>1168</v>
      </c>
      <c r="D32" s="188">
        <v>1169</v>
      </c>
      <c r="E32" s="188">
        <v>1169</v>
      </c>
      <c r="F32" s="188">
        <v>1168</v>
      </c>
      <c r="G32" s="188">
        <v>1168</v>
      </c>
      <c r="H32" s="188">
        <v>1168</v>
      </c>
      <c r="I32" s="188">
        <v>1169</v>
      </c>
      <c r="J32" s="188">
        <v>1169</v>
      </c>
      <c r="K32" s="188">
        <v>1169</v>
      </c>
      <c r="L32" s="188">
        <v>1170</v>
      </c>
      <c r="M32" s="188">
        <v>1171</v>
      </c>
      <c r="N32" s="188">
        <v>1171</v>
      </c>
      <c r="O32" s="188">
        <v>1171</v>
      </c>
      <c r="P32" s="188">
        <v>1171</v>
      </c>
      <c r="Q32" s="188">
        <v>1170</v>
      </c>
      <c r="R32" s="188">
        <v>1170</v>
      </c>
      <c r="S32" s="188">
        <v>1168</v>
      </c>
      <c r="T32" s="188">
        <v>1167</v>
      </c>
      <c r="U32" s="188">
        <v>1167</v>
      </c>
      <c r="V32" s="188">
        <v>1168</v>
      </c>
      <c r="W32" s="188">
        <v>1169</v>
      </c>
      <c r="X32" s="188">
        <v>1169</v>
      </c>
      <c r="Y32" s="188">
        <v>1169</v>
      </c>
      <c r="Z32" s="188">
        <v>28056</v>
      </c>
    </row>
    <row r="33" spans="1:26" x14ac:dyDescent="0.2">
      <c r="A33" s="187">
        <v>44984</v>
      </c>
      <c r="B33" s="188">
        <v>1173</v>
      </c>
      <c r="C33" s="188">
        <v>1173</v>
      </c>
      <c r="D33" s="188">
        <v>1173</v>
      </c>
      <c r="E33" s="188">
        <v>1172</v>
      </c>
      <c r="F33" s="188">
        <v>1171</v>
      </c>
      <c r="G33" s="188">
        <v>1171</v>
      </c>
      <c r="H33" s="188">
        <v>1170</v>
      </c>
      <c r="I33" s="188">
        <v>1170</v>
      </c>
      <c r="J33" s="188">
        <v>1172</v>
      </c>
      <c r="K33" s="188">
        <v>1174</v>
      </c>
      <c r="L33" s="188">
        <v>1174</v>
      </c>
      <c r="M33" s="188">
        <v>1174</v>
      </c>
      <c r="N33" s="188">
        <v>1174</v>
      </c>
      <c r="O33" s="188">
        <v>1173</v>
      </c>
      <c r="P33" s="188">
        <v>1173</v>
      </c>
      <c r="Q33" s="188">
        <v>1172</v>
      </c>
      <c r="R33" s="188">
        <v>1171</v>
      </c>
      <c r="S33" s="188">
        <v>1170</v>
      </c>
      <c r="T33" s="188">
        <v>1169</v>
      </c>
      <c r="U33" s="188">
        <v>1170</v>
      </c>
      <c r="V33" s="188">
        <v>1170</v>
      </c>
      <c r="W33" s="188">
        <v>1170</v>
      </c>
      <c r="X33" s="188">
        <v>1169</v>
      </c>
      <c r="Y33" s="188">
        <v>1169</v>
      </c>
      <c r="Z33" s="188">
        <v>28117</v>
      </c>
    </row>
    <row r="34" spans="1:26" x14ac:dyDescent="0.2">
      <c r="A34" s="187">
        <v>44985</v>
      </c>
      <c r="B34" s="188">
        <v>1187</v>
      </c>
      <c r="C34" s="188">
        <v>1187</v>
      </c>
      <c r="D34" s="188">
        <v>1186</v>
      </c>
      <c r="E34" s="188">
        <v>1187</v>
      </c>
      <c r="F34" s="188">
        <v>1187</v>
      </c>
      <c r="G34" s="188">
        <v>1187</v>
      </c>
      <c r="H34" s="188">
        <v>1187</v>
      </c>
      <c r="I34" s="188">
        <v>1187</v>
      </c>
      <c r="J34" s="188">
        <v>1187</v>
      </c>
      <c r="K34" s="188">
        <v>1187</v>
      </c>
      <c r="L34" s="188">
        <v>1189</v>
      </c>
      <c r="M34" s="188">
        <v>1190</v>
      </c>
      <c r="N34" s="188">
        <v>1190</v>
      </c>
      <c r="O34" s="188">
        <v>1189</v>
      </c>
      <c r="P34" s="188">
        <v>1189</v>
      </c>
      <c r="Q34" s="188">
        <v>1190</v>
      </c>
      <c r="R34" s="188">
        <v>1189</v>
      </c>
      <c r="S34" s="188">
        <v>1188</v>
      </c>
      <c r="T34" s="188">
        <v>1187</v>
      </c>
      <c r="U34" s="188">
        <v>1186</v>
      </c>
      <c r="V34" s="188">
        <v>1186</v>
      </c>
      <c r="W34" s="188">
        <v>1186</v>
      </c>
      <c r="X34" s="188">
        <v>1186</v>
      </c>
      <c r="Y34" s="188">
        <v>1185</v>
      </c>
      <c r="Z34" s="188">
        <v>28499</v>
      </c>
    </row>
    <row r="35" spans="1:26" ht="15.75" x14ac:dyDescent="0.25">
      <c r="A35" s="198" t="s">
        <v>107</v>
      </c>
      <c r="B35" s="199">
        <v>32618</v>
      </c>
      <c r="C35" s="199">
        <v>32632</v>
      </c>
      <c r="D35" s="199">
        <v>32630</v>
      </c>
      <c r="E35" s="199">
        <v>32630</v>
      </c>
      <c r="F35" s="199">
        <v>32625</v>
      </c>
      <c r="G35" s="199">
        <v>32620</v>
      </c>
      <c r="H35" s="199">
        <v>32602</v>
      </c>
      <c r="I35" s="199">
        <v>32598</v>
      </c>
      <c r="J35" s="199">
        <v>32608</v>
      </c>
      <c r="K35" s="199">
        <v>32617</v>
      </c>
      <c r="L35" s="199">
        <v>32640.1</v>
      </c>
      <c r="M35" s="199">
        <v>32621</v>
      </c>
      <c r="N35" s="199">
        <v>32618</v>
      </c>
      <c r="O35" s="199">
        <v>32609</v>
      </c>
      <c r="P35" s="199">
        <v>32597</v>
      </c>
      <c r="Q35" s="199">
        <v>32592</v>
      </c>
      <c r="R35" s="199">
        <v>32587</v>
      </c>
      <c r="S35" s="199">
        <v>32555</v>
      </c>
      <c r="T35" s="199">
        <v>32534</v>
      </c>
      <c r="U35" s="199">
        <v>32538</v>
      </c>
      <c r="V35" s="199">
        <v>32546</v>
      </c>
      <c r="W35" s="199">
        <v>32563</v>
      </c>
      <c r="X35" s="199">
        <v>32565</v>
      </c>
      <c r="Y35" s="199">
        <v>32577</v>
      </c>
      <c r="Z35" s="199">
        <v>782322.1</v>
      </c>
    </row>
    <row r="36" spans="1:26" ht="15.75" x14ac:dyDescent="0.25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</row>
    <row r="37" spans="1:26" x14ac:dyDescent="0.2">
      <c r="A37" s="185" t="s">
        <v>0</v>
      </c>
      <c r="B37" s="186">
        <f>SUM(Z7:Z34)</f>
        <v>782322.1</v>
      </c>
    </row>
    <row r="38" spans="1:26" ht="15.75" x14ac:dyDescent="0.25">
      <c r="A38" s="194" t="s">
        <v>102</v>
      </c>
      <c r="B38" s="220">
        <v>-89.1</v>
      </c>
    </row>
    <row r="39" spans="1:26" ht="15.75" x14ac:dyDescent="0.25">
      <c r="A39" s="194" t="s">
        <v>124</v>
      </c>
      <c r="B39" s="186">
        <f>B37+B38</f>
        <v>782233</v>
      </c>
    </row>
    <row r="40" spans="1:26" ht="15.75" x14ac:dyDescent="0.25">
      <c r="A40" s="178" t="s">
        <v>104</v>
      </c>
      <c r="B40" s="179"/>
    </row>
    <row r="41" spans="1:26" ht="15.75" x14ac:dyDescent="0.25">
      <c r="A41" s="178" t="s">
        <v>103</v>
      </c>
      <c r="B41" s="180">
        <f>B39-B40</f>
        <v>782233</v>
      </c>
      <c r="E41" s="6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AA44"/>
  <sheetViews>
    <sheetView zoomScale="70" zoomScaleNormal="70" workbookViewId="0">
      <selection activeCell="G45" sqref="G45"/>
    </sheetView>
  </sheetViews>
  <sheetFormatPr defaultRowHeight="15" x14ac:dyDescent="0.2"/>
  <cols>
    <col min="1" max="1" width="20.21875" customWidth="1"/>
    <col min="2" max="2" width="12.77734375" customWidth="1"/>
    <col min="3" max="26" width="8.33203125" customWidth="1"/>
  </cols>
  <sheetData>
    <row r="1" spans="1:27" x14ac:dyDescent="0.2">
      <c r="A1" s="181" t="s">
        <v>14</v>
      </c>
    </row>
    <row r="2" spans="1:27" x14ac:dyDescent="0.2">
      <c r="A2" s="181" t="s">
        <v>49</v>
      </c>
    </row>
    <row r="3" spans="1:27" x14ac:dyDescent="0.2">
      <c r="A3" t="s">
        <v>15</v>
      </c>
      <c r="D3" s="182"/>
    </row>
    <row r="4" spans="1:27" x14ac:dyDescent="0.2">
      <c r="A4" s="183"/>
      <c r="C4" s="182"/>
      <c r="D4" s="182"/>
    </row>
    <row r="5" spans="1:27" x14ac:dyDescent="0.2">
      <c r="A5" s="183"/>
    </row>
    <row r="6" spans="1:27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7" x14ac:dyDescent="0.2">
      <c r="A7" s="187">
        <v>44927</v>
      </c>
      <c r="B7" s="188">
        <v>1212</v>
      </c>
      <c r="C7" s="188">
        <v>1213</v>
      </c>
      <c r="D7" s="188">
        <v>1214</v>
      </c>
      <c r="E7" s="188">
        <v>1215</v>
      </c>
      <c r="F7" s="188">
        <v>1216</v>
      </c>
      <c r="G7" s="188">
        <v>1216</v>
      </c>
      <c r="H7" s="188">
        <v>1218</v>
      </c>
      <c r="I7" s="188">
        <v>1220</v>
      </c>
      <c r="J7" s="188">
        <v>1220</v>
      </c>
      <c r="K7" s="188">
        <v>1220</v>
      </c>
      <c r="L7" s="188">
        <v>1219</v>
      </c>
      <c r="M7" s="188">
        <v>1219</v>
      </c>
      <c r="N7" s="188">
        <v>1220</v>
      </c>
      <c r="O7" s="188">
        <v>1219</v>
      </c>
      <c r="P7" s="188">
        <v>1218</v>
      </c>
      <c r="Q7" s="188">
        <v>1218</v>
      </c>
      <c r="R7" s="188">
        <v>1217</v>
      </c>
      <c r="S7" s="188">
        <v>1218</v>
      </c>
      <c r="T7" s="188">
        <v>1218</v>
      </c>
      <c r="U7" s="188">
        <v>1219</v>
      </c>
      <c r="V7" s="188">
        <v>1221</v>
      </c>
      <c r="W7" s="188">
        <v>1220</v>
      </c>
      <c r="X7" s="188">
        <v>1220</v>
      </c>
      <c r="Y7" s="188">
        <v>1221</v>
      </c>
      <c r="Z7" s="188">
        <v>29231</v>
      </c>
      <c r="AA7" s="188"/>
    </row>
    <row r="8" spans="1:27" x14ac:dyDescent="0.2">
      <c r="A8" s="187">
        <v>44928</v>
      </c>
      <c r="B8" s="188">
        <v>1228</v>
      </c>
      <c r="C8" s="188">
        <v>1227</v>
      </c>
      <c r="D8" s="188">
        <v>1226</v>
      </c>
      <c r="E8" s="188">
        <v>1226</v>
      </c>
      <c r="F8" s="188">
        <v>1228</v>
      </c>
      <c r="G8" s="188">
        <v>1229</v>
      </c>
      <c r="H8" s="188">
        <v>1229</v>
      </c>
      <c r="I8" s="188">
        <v>1229</v>
      </c>
      <c r="J8" s="188">
        <v>1228</v>
      </c>
      <c r="K8" s="188">
        <v>1227</v>
      </c>
      <c r="L8" s="188">
        <v>1227</v>
      </c>
      <c r="M8" s="188">
        <v>1225</v>
      </c>
      <c r="N8" s="188">
        <v>1225</v>
      </c>
      <c r="O8" s="188">
        <v>1224</v>
      </c>
      <c r="P8" s="188">
        <v>1225</v>
      </c>
      <c r="Q8" s="188">
        <v>1225</v>
      </c>
      <c r="R8" s="188">
        <v>1225</v>
      </c>
      <c r="S8" s="188">
        <v>1224</v>
      </c>
      <c r="T8" s="188">
        <v>1225</v>
      </c>
      <c r="U8" s="188">
        <v>1225</v>
      </c>
      <c r="V8" s="188">
        <v>1224</v>
      </c>
      <c r="W8" s="188">
        <v>1223</v>
      </c>
      <c r="X8" s="188">
        <v>1223</v>
      </c>
      <c r="Y8" s="188">
        <v>1223</v>
      </c>
      <c r="Z8" s="188">
        <v>29420</v>
      </c>
      <c r="AA8" s="188"/>
    </row>
    <row r="9" spans="1:27" x14ac:dyDescent="0.2">
      <c r="A9" s="187">
        <v>44929</v>
      </c>
      <c r="B9" s="188">
        <v>1220</v>
      </c>
      <c r="C9" s="188">
        <v>1221</v>
      </c>
      <c r="D9" s="188">
        <v>1220</v>
      </c>
      <c r="E9" s="188">
        <v>1220</v>
      </c>
      <c r="F9" s="188">
        <v>1221</v>
      </c>
      <c r="G9" s="188">
        <v>1220</v>
      </c>
      <c r="H9" s="188">
        <v>1220</v>
      </c>
      <c r="I9" s="188">
        <v>1220</v>
      </c>
      <c r="J9" s="188">
        <v>1221</v>
      </c>
      <c r="K9" s="188">
        <v>1221</v>
      </c>
      <c r="L9" s="188">
        <v>1218</v>
      </c>
      <c r="M9" s="188">
        <v>1218</v>
      </c>
      <c r="N9" s="188">
        <v>1215</v>
      </c>
      <c r="O9" s="188">
        <v>1213</v>
      </c>
      <c r="P9" s="188">
        <v>1208</v>
      </c>
      <c r="Q9" s="188">
        <v>1205</v>
      </c>
      <c r="R9" s="188">
        <v>1206</v>
      </c>
      <c r="S9" s="188">
        <v>1208</v>
      </c>
      <c r="T9" s="188">
        <v>1208</v>
      </c>
      <c r="U9" s="188">
        <v>1207</v>
      </c>
      <c r="V9" s="188">
        <v>1207</v>
      </c>
      <c r="W9" s="188">
        <v>1207</v>
      </c>
      <c r="X9" s="188">
        <v>1207</v>
      </c>
      <c r="Y9" s="188">
        <v>1207</v>
      </c>
      <c r="Z9" s="188">
        <v>29138</v>
      </c>
      <c r="AA9" s="188"/>
    </row>
    <row r="10" spans="1:27" x14ac:dyDescent="0.2">
      <c r="A10" s="187">
        <v>44930</v>
      </c>
      <c r="B10" s="188">
        <v>1209</v>
      </c>
      <c r="C10" s="188">
        <v>1208</v>
      </c>
      <c r="D10" s="188">
        <v>1209</v>
      </c>
      <c r="E10" s="188">
        <v>1208</v>
      </c>
      <c r="F10" s="188">
        <v>1208</v>
      </c>
      <c r="G10" s="188">
        <v>1208</v>
      </c>
      <c r="H10" s="188">
        <v>1209</v>
      </c>
      <c r="I10" s="188">
        <v>1212</v>
      </c>
      <c r="J10" s="188">
        <v>1214</v>
      </c>
      <c r="K10" s="188">
        <v>1214</v>
      </c>
      <c r="L10" s="188">
        <v>1211</v>
      </c>
      <c r="M10" s="188">
        <v>1210</v>
      </c>
      <c r="N10" s="188">
        <v>1209</v>
      </c>
      <c r="O10" s="188">
        <v>1209</v>
      </c>
      <c r="P10" s="188">
        <v>1210</v>
      </c>
      <c r="Q10" s="188">
        <v>1209</v>
      </c>
      <c r="R10" s="188">
        <v>1211</v>
      </c>
      <c r="S10" s="188">
        <v>1211</v>
      </c>
      <c r="T10" s="188">
        <v>1210</v>
      </c>
      <c r="U10" s="188">
        <v>1210</v>
      </c>
      <c r="V10" s="188">
        <v>1212</v>
      </c>
      <c r="W10" s="188">
        <v>1212</v>
      </c>
      <c r="X10" s="188">
        <v>1209</v>
      </c>
      <c r="Y10" s="188">
        <v>1208</v>
      </c>
      <c r="Z10" s="188">
        <v>29040</v>
      </c>
      <c r="AA10" s="188"/>
    </row>
    <row r="11" spans="1:27" x14ac:dyDescent="0.2">
      <c r="A11" s="187">
        <v>44931</v>
      </c>
      <c r="B11" s="188">
        <v>1207</v>
      </c>
      <c r="C11" s="188">
        <v>1208</v>
      </c>
      <c r="D11" s="188">
        <v>1209</v>
      </c>
      <c r="E11" s="188">
        <v>1210</v>
      </c>
      <c r="F11" s="188">
        <v>1211</v>
      </c>
      <c r="G11" s="188">
        <v>1212</v>
      </c>
      <c r="H11" s="188">
        <v>1212</v>
      </c>
      <c r="I11" s="188">
        <v>1215</v>
      </c>
      <c r="J11" s="188">
        <v>1216</v>
      </c>
      <c r="K11" s="188">
        <v>1217</v>
      </c>
      <c r="L11" s="188">
        <v>1215</v>
      </c>
      <c r="M11" s="188">
        <v>1215</v>
      </c>
      <c r="N11" s="188">
        <v>1216</v>
      </c>
      <c r="O11" s="188">
        <v>1216</v>
      </c>
      <c r="P11" s="188">
        <v>1217</v>
      </c>
      <c r="Q11" s="188">
        <v>1217</v>
      </c>
      <c r="R11" s="188">
        <v>1218</v>
      </c>
      <c r="S11" s="188">
        <v>1218</v>
      </c>
      <c r="T11" s="188">
        <v>1221</v>
      </c>
      <c r="U11" s="188">
        <v>1224</v>
      </c>
      <c r="V11" s="188">
        <v>1225</v>
      </c>
      <c r="W11" s="188">
        <v>1224</v>
      </c>
      <c r="X11" s="188">
        <v>1224</v>
      </c>
      <c r="Y11" s="188">
        <v>1223</v>
      </c>
      <c r="Z11" s="188">
        <v>29190</v>
      </c>
      <c r="AA11" s="188"/>
    </row>
    <row r="12" spans="1:27" x14ac:dyDescent="0.2">
      <c r="A12" s="187">
        <v>44932</v>
      </c>
      <c r="B12" s="188">
        <v>1225</v>
      </c>
      <c r="C12" s="188">
        <v>1225</v>
      </c>
      <c r="D12" s="188">
        <v>1225</v>
      </c>
      <c r="E12" s="188">
        <v>1227</v>
      </c>
      <c r="F12" s="188">
        <v>1227</v>
      </c>
      <c r="G12" s="188">
        <v>1227</v>
      </c>
      <c r="H12" s="188">
        <v>1228</v>
      </c>
      <c r="I12" s="188">
        <v>1229</v>
      </c>
      <c r="J12" s="188">
        <v>1228</v>
      </c>
      <c r="K12" s="188">
        <v>1227</v>
      </c>
      <c r="L12" s="188">
        <v>1228</v>
      </c>
      <c r="M12" s="188">
        <v>1228</v>
      </c>
      <c r="N12" s="188">
        <v>1227</v>
      </c>
      <c r="O12" s="188">
        <v>1226</v>
      </c>
      <c r="P12" s="188">
        <v>1227</v>
      </c>
      <c r="Q12" s="188">
        <v>1225</v>
      </c>
      <c r="R12" s="188">
        <v>1227</v>
      </c>
      <c r="S12" s="188">
        <v>1228</v>
      </c>
      <c r="T12" s="188">
        <v>1229</v>
      </c>
      <c r="U12" s="188">
        <v>1229</v>
      </c>
      <c r="V12" s="188">
        <v>1229</v>
      </c>
      <c r="W12" s="188">
        <v>1231</v>
      </c>
      <c r="X12" s="188">
        <v>1232</v>
      </c>
      <c r="Y12" s="188">
        <v>1232</v>
      </c>
      <c r="Z12" s="188">
        <v>29466</v>
      </c>
      <c r="AA12" s="188"/>
    </row>
    <row r="13" spans="1:27" x14ac:dyDescent="0.2">
      <c r="A13" s="187">
        <v>44933</v>
      </c>
      <c r="B13" s="188">
        <v>1231</v>
      </c>
      <c r="C13" s="188">
        <v>1230</v>
      </c>
      <c r="D13" s="188">
        <v>1231</v>
      </c>
      <c r="E13" s="188">
        <v>1231</v>
      </c>
      <c r="F13" s="188">
        <v>1231</v>
      </c>
      <c r="G13" s="188">
        <v>1230</v>
      </c>
      <c r="H13" s="188">
        <v>1230</v>
      </c>
      <c r="I13" s="188">
        <v>1230</v>
      </c>
      <c r="J13" s="188">
        <v>1230</v>
      </c>
      <c r="K13" s="188">
        <v>1230</v>
      </c>
      <c r="L13" s="188">
        <v>1230</v>
      </c>
      <c r="M13" s="188">
        <v>1229</v>
      </c>
      <c r="N13" s="188">
        <v>1229</v>
      </c>
      <c r="O13" s="188">
        <v>1228</v>
      </c>
      <c r="P13" s="188">
        <v>1228</v>
      </c>
      <c r="Q13" s="188">
        <v>1227</v>
      </c>
      <c r="R13" s="188">
        <v>1228</v>
      </c>
      <c r="S13" s="188">
        <v>1228</v>
      </c>
      <c r="T13" s="188">
        <v>1228</v>
      </c>
      <c r="U13" s="188">
        <v>1229</v>
      </c>
      <c r="V13" s="188">
        <v>1228</v>
      </c>
      <c r="W13" s="188">
        <v>1229</v>
      </c>
      <c r="X13" s="188">
        <v>1230</v>
      </c>
      <c r="Y13" s="188">
        <v>1230</v>
      </c>
      <c r="Z13" s="188">
        <v>29505</v>
      </c>
      <c r="AA13" s="188"/>
    </row>
    <row r="14" spans="1:27" x14ac:dyDescent="0.2">
      <c r="A14" s="187">
        <v>44934</v>
      </c>
      <c r="B14" s="188">
        <v>1232</v>
      </c>
      <c r="C14" s="188">
        <v>1233</v>
      </c>
      <c r="D14" s="188">
        <v>1233</v>
      </c>
      <c r="E14" s="188">
        <v>1233</v>
      </c>
      <c r="F14" s="188">
        <v>1234</v>
      </c>
      <c r="G14" s="188">
        <v>1235</v>
      </c>
      <c r="H14" s="188">
        <v>1235</v>
      </c>
      <c r="I14" s="188">
        <v>1234</v>
      </c>
      <c r="J14" s="188">
        <v>1235</v>
      </c>
      <c r="K14" s="188">
        <v>1234</v>
      </c>
      <c r="L14" s="188">
        <v>1233</v>
      </c>
      <c r="M14" s="188">
        <v>1232</v>
      </c>
      <c r="N14" s="188">
        <v>1233</v>
      </c>
      <c r="O14" s="188">
        <v>1232</v>
      </c>
      <c r="P14" s="188">
        <v>1232</v>
      </c>
      <c r="Q14" s="188">
        <v>1231</v>
      </c>
      <c r="R14" s="188">
        <v>1231</v>
      </c>
      <c r="S14" s="188">
        <v>1231</v>
      </c>
      <c r="T14" s="188">
        <v>1231</v>
      </c>
      <c r="U14" s="188">
        <v>1231</v>
      </c>
      <c r="V14" s="188">
        <v>1230</v>
      </c>
      <c r="W14" s="188">
        <v>1230</v>
      </c>
      <c r="X14" s="188">
        <v>1231</v>
      </c>
      <c r="Y14" s="188">
        <v>1231</v>
      </c>
      <c r="Z14" s="188">
        <v>29577</v>
      </c>
      <c r="AA14" s="188"/>
    </row>
    <row r="15" spans="1:27" x14ac:dyDescent="0.2">
      <c r="A15" s="187">
        <v>44935</v>
      </c>
      <c r="B15" s="188">
        <v>1232</v>
      </c>
      <c r="C15" s="188">
        <v>1232</v>
      </c>
      <c r="D15" s="188">
        <v>1232</v>
      </c>
      <c r="E15" s="188">
        <v>1231</v>
      </c>
      <c r="F15" s="188">
        <v>1230</v>
      </c>
      <c r="G15" s="188">
        <v>1231</v>
      </c>
      <c r="H15" s="188">
        <v>1230</v>
      </c>
      <c r="I15" s="188">
        <v>1230</v>
      </c>
      <c r="J15" s="188">
        <v>1230</v>
      </c>
      <c r="K15" s="188">
        <v>1231</v>
      </c>
      <c r="L15" s="188">
        <v>1231</v>
      </c>
      <c r="M15" s="188">
        <v>1230</v>
      </c>
      <c r="N15" s="188">
        <v>1230</v>
      </c>
      <c r="O15" s="188">
        <v>1230</v>
      </c>
      <c r="P15" s="188">
        <v>1229</v>
      </c>
      <c r="Q15" s="188">
        <v>1229</v>
      </c>
      <c r="R15" s="188">
        <v>1229</v>
      </c>
      <c r="S15" s="188">
        <v>1230</v>
      </c>
      <c r="T15" s="188">
        <v>1231</v>
      </c>
      <c r="U15" s="188">
        <v>1231</v>
      </c>
      <c r="V15" s="188">
        <v>1231</v>
      </c>
      <c r="W15" s="188">
        <v>1231</v>
      </c>
      <c r="X15" s="188">
        <v>1232</v>
      </c>
      <c r="Y15" s="188">
        <v>1232</v>
      </c>
      <c r="Z15" s="188">
        <v>29535</v>
      </c>
      <c r="AA15" s="188"/>
    </row>
    <row r="16" spans="1:27" x14ac:dyDescent="0.2">
      <c r="A16" s="187">
        <v>44936</v>
      </c>
      <c r="B16" s="188">
        <v>1234</v>
      </c>
      <c r="C16" s="188">
        <v>1234</v>
      </c>
      <c r="D16" s="188">
        <v>1234</v>
      </c>
      <c r="E16" s="188">
        <v>1234</v>
      </c>
      <c r="F16" s="188">
        <v>1235</v>
      </c>
      <c r="G16" s="188">
        <v>1235</v>
      </c>
      <c r="H16" s="188">
        <v>1236</v>
      </c>
      <c r="I16" s="188">
        <v>1236</v>
      </c>
      <c r="J16" s="188">
        <v>1235</v>
      </c>
      <c r="K16" s="188">
        <v>1234</v>
      </c>
      <c r="L16" s="188">
        <v>1233</v>
      </c>
      <c r="M16" s="188">
        <v>1232</v>
      </c>
      <c r="N16" s="188">
        <v>1232</v>
      </c>
      <c r="O16" s="188">
        <v>1232</v>
      </c>
      <c r="P16" s="188">
        <v>1231</v>
      </c>
      <c r="Q16" s="188">
        <v>1231</v>
      </c>
      <c r="R16" s="188">
        <v>1231</v>
      </c>
      <c r="S16" s="188">
        <v>1231</v>
      </c>
      <c r="T16" s="188">
        <v>1231</v>
      </c>
      <c r="U16" s="188">
        <v>1231</v>
      </c>
      <c r="V16" s="188">
        <v>1231</v>
      </c>
      <c r="W16" s="188">
        <v>1232</v>
      </c>
      <c r="X16" s="188">
        <v>1232</v>
      </c>
      <c r="Y16" s="188">
        <v>1232</v>
      </c>
      <c r="Z16" s="188">
        <v>29589</v>
      </c>
      <c r="AA16" s="188"/>
    </row>
    <row r="17" spans="1:27" x14ac:dyDescent="0.2">
      <c r="A17" s="187">
        <v>44937</v>
      </c>
      <c r="B17" s="188">
        <v>1234</v>
      </c>
      <c r="C17" s="188">
        <v>1234</v>
      </c>
      <c r="D17" s="188">
        <v>1234</v>
      </c>
      <c r="E17" s="188">
        <v>1234</v>
      </c>
      <c r="F17" s="188">
        <v>1234</v>
      </c>
      <c r="G17" s="188">
        <v>1236</v>
      </c>
      <c r="H17" s="188">
        <v>1236</v>
      </c>
      <c r="I17" s="188">
        <v>1237</v>
      </c>
      <c r="J17" s="188">
        <v>1236</v>
      </c>
      <c r="K17" s="188">
        <v>1237</v>
      </c>
      <c r="L17" s="188">
        <v>1237</v>
      </c>
      <c r="M17" s="188">
        <v>1237</v>
      </c>
      <c r="N17" s="188">
        <v>1235</v>
      </c>
      <c r="O17" s="188">
        <v>1233</v>
      </c>
      <c r="P17" s="188">
        <v>1233</v>
      </c>
      <c r="Q17" s="188">
        <v>1233</v>
      </c>
      <c r="R17" s="188">
        <v>1233</v>
      </c>
      <c r="S17" s="188">
        <v>1233</v>
      </c>
      <c r="T17" s="188">
        <v>1234</v>
      </c>
      <c r="U17" s="188">
        <v>1234</v>
      </c>
      <c r="V17" s="188">
        <v>1234</v>
      </c>
      <c r="W17" s="188">
        <v>1235</v>
      </c>
      <c r="X17" s="188">
        <v>1235</v>
      </c>
      <c r="Y17" s="188">
        <v>1235</v>
      </c>
      <c r="Z17" s="188">
        <v>29633</v>
      </c>
      <c r="AA17" s="188"/>
    </row>
    <row r="18" spans="1:27" x14ac:dyDescent="0.2">
      <c r="A18" s="187">
        <v>44938</v>
      </c>
      <c r="B18" s="188">
        <v>1234</v>
      </c>
      <c r="C18" s="188">
        <v>1233</v>
      </c>
      <c r="D18" s="188">
        <v>1232</v>
      </c>
      <c r="E18" s="188">
        <v>1231</v>
      </c>
      <c r="F18" s="188">
        <v>1230</v>
      </c>
      <c r="G18" s="188">
        <v>1230</v>
      </c>
      <c r="H18" s="188">
        <v>1230</v>
      </c>
      <c r="I18" s="188">
        <v>1229</v>
      </c>
      <c r="J18" s="188">
        <v>1229</v>
      </c>
      <c r="K18" s="188">
        <v>1228</v>
      </c>
      <c r="L18" s="188">
        <v>1222</v>
      </c>
      <c r="M18" s="188">
        <v>1221</v>
      </c>
      <c r="N18" s="188">
        <v>1221</v>
      </c>
      <c r="O18" s="188">
        <v>1220</v>
      </c>
      <c r="P18" s="188">
        <v>1221</v>
      </c>
      <c r="Q18" s="188">
        <v>1220</v>
      </c>
      <c r="R18" s="188">
        <v>1220</v>
      </c>
      <c r="S18" s="188">
        <v>1219</v>
      </c>
      <c r="T18" s="188">
        <v>1218</v>
      </c>
      <c r="U18" s="188">
        <v>1216</v>
      </c>
      <c r="V18" s="188">
        <v>1215</v>
      </c>
      <c r="W18" s="188">
        <v>1215</v>
      </c>
      <c r="X18" s="188">
        <v>1213</v>
      </c>
      <c r="Y18" s="188">
        <v>1211</v>
      </c>
      <c r="Z18" s="188">
        <v>29358</v>
      </c>
      <c r="AA18" s="188"/>
    </row>
    <row r="19" spans="1:27" x14ac:dyDescent="0.2">
      <c r="A19" s="187">
        <v>44939</v>
      </c>
      <c r="B19" s="188">
        <v>1212</v>
      </c>
      <c r="C19" s="188">
        <v>1211</v>
      </c>
      <c r="D19" s="188">
        <v>1213</v>
      </c>
      <c r="E19" s="188">
        <v>1214</v>
      </c>
      <c r="F19" s="188">
        <v>1214</v>
      </c>
      <c r="G19" s="188">
        <v>1214</v>
      </c>
      <c r="H19" s="188">
        <v>1215</v>
      </c>
      <c r="I19" s="188">
        <v>1215</v>
      </c>
      <c r="J19" s="188">
        <v>1217</v>
      </c>
      <c r="K19" s="188">
        <v>1220</v>
      </c>
      <c r="L19" s="188">
        <v>1222</v>
      </c>
      <c r="M19" s="188">
        <v>1223</v>
      </c>
      <c r="N19" s="188">
        <v>1223</v>
      </c>
      <c r="O19" s="188">
        <v>1224</v>
      </c>
      <c r="P19" s="188">
        <v>1225</v>
      </c>
      <c r="Q19" s="188">
        <v>1225</v>
      </c>
      <c r="R19" s="188">
        <v>1225</v>
      </c>
      <c r="S19" s="188">
        <v>1226</v>
      </c>
      <c r="T19" s="188">
        <v>1227</v>
      </c>
      <c r="U19" s="188">
        <v>1228</v>
      </c>
      <c r="V19" s="188">
        <v>1229</v>
      </c>
      <c r="W19" s="188">
        <v>1229</v>
      </c>
      <c r="X19" s="188">
        <v>1230</v>
      </c>
      <c r="Y19" s="188">
        <v>1230</v>
      </c>
      <c r="Z19" s="188">
        <v>29311</v>
      </c>
      <c r="AA19" s="188"/>
    </row>
    <row r="20" spans="1:27" x14ac:dyDescent="0.2">
      <c r="A20" s="187">
        <v>44940</v>
      </c>
      <c r="B20" s="188">
        <v>1233</v>
      </c>
      <c r="C20" s="188">
        <v>1233</v>
      </c>
      <c r="D20" s="188">
        <v>1234</v>
      </c>
      <c r="E20" s="188">
        <v>1234</v>
      </c>
      <c r="F20" s="188">
        <v>1235</v>
      </c>
      <c r="G20" s="188">
        <v>1235</v>
      </c>
      <c r="H20" s="188">
        <v>1236</v>
      </c>
      <c r="I20" s="188">
        <v>1235</v>
      </c>
      <c r="J20" s="188">
        <v>1236</v>
      </c>
      <c r="K20" s="188">
        <v>1237</v>
      </c>
      <c r="L20" s="188">
        <v>1236</v>
      </c>
      <c r="M20" s="188">
        <v>1236</v>
      </c>
      <c r="N20" s="188">
        <v>1236</v>
      </c>
      <c r="O20" s="188">
        <v>1236</v>
      </c>
      <c r="P20" s="188">
        <v>1235</v>
      </c>
      <c r="Q20" s="188">
        <v>1235</v>
      </c>
      <c r="R20" s="188">
        <v>1235</v>
      </c>
      <c r="S20" s="188">
        <v>1234</v>
      </c>
      <c r="T20" s="188">
        <v>1235</v>
      </c>
      <c r="U20" s="188">
        <v>1235</v>
      </c>
      <c r="V20" s="188">
        <v>1235</v>
      </c>
      <c r="W20" s="188">
        <v>1235</v>
      </c>
      <c r="X20" s="188">
        <v>1236</v>
      </c>
      <c r="Y20" s="188">
        <v>1236</v>
      </c>
      <c r="Z20" s="188">
        <v>29643</v>
      </c>
      <c r="AA20" s="188"/>
    </row>
    <row r="21" spans="1:27" x14ac:dyDescent="0.2">
      <c r="A21" s="187">
        <v>44941</v>
      </c>
      <c r="B21" s="188">
        <v>1236</v>
      </c>
      <c r="C21" s="188">
        <v>1236</v>
      </c>
      <c r="D21" s="188">
        <v>1236</v>
      </c>
      <c r="E21" s="188">
        <v>1235</v>
      </c>
      <c r="F21" s="188">
        <v>1236</v>
      </c>
      <c r="G21" s="188">
        <v>1237</v>
      </c>
      <c r="H21" s="188">
        <v>1236</v>
      </c>
      <c r="I21" s="188">
        <v>1236</v>
      </c>
      <c r="J21" s="188">
        <v>1236</v>
      </c>
      <c r="K21" s="188">
        <v>1235</v>
      </c>
      <c r="L21" s="188">
        <v>1234</v>
      </c>
      <c r="M21" s="188">
        <v>1233</v>
      </c>
      <c r="N21" s="188">
        <v>1231</v>
      </c>
      <c r="O21" s="188">
        <v>1230</v>
      </c>
      <c r="P21" s="188">
        <v>1229</v>
      </c>
      <c r="Q21" s="188">
        <v>1229</v>
      </c>
      <c r="R21" s="188">
        <v>1229</v>
      </c>
      <c r="S21" s="188">
        <v>1229</v>
      </c>
      <c r="T21" s="188">
        <v>1229</v>
      </c>
      <c r="U21" s="188">
        <v>1230</v>
      </c>
      <c r="V21" s="188">
        <v>1232</v>
      </c>
      <c r="W21" s="188">
        <v>1233</v>
      </c>
      <c r="X21" s="188">
        <v>1233</v>
      </c>
      <c r="Y21" s="188">
        <v>1233</v>
      </c>
      <c r="Z21" s="188">
        <v>29593</v>
      </c>
      <c r="AA21" s="188"/>
    </row>
    <row r="22" spans="1:27" x14ac:dyDescent="0.2">
      <c r="A22" s="187">
        <v>44942</v>
      </c>
      <c r="B22" s="188">
        <v>1234</v>
      </c>
      <c r="C22" s="188">
        <v>1234</v>
      </c>
      <c r="D22" s="188">
        <v>1235</v>
      </c>
      <c r="E22" s="188">
        <v>1235</v>
      </c>
      <c r="F22" s="188">
        <v>1235</v>
      </c>
      <c r="G22" s="188">
        <v>1235</v>
      </c>
      <c r="H22" s="188">
        <v>1235</v>
      </c>
      <c r="I22" s="188">
        <v>1235</v>
      </c>
      <c r="J22" s="188">
        <v>1235</v>
      </c>
      <c r="K22" s="188">
        <v>1235</v>
      </c>
      <c r="L22" s="188">
        <v>1234</v>
      </c>
      <c r="M22" s="188">
        <v>1232</v>
      </c>
      <c r="N22" s="188">
        <v>1230</v>
      </c>
      <c r="O22" s="188">
        <v>1229</v>
      </c>
      <c r="P22" s="188">
        <v>1226</v>
      </c>
      <c r="Q22" s="188">
        <v>1226</v>
      </c>
      <c r="R22" s="188">
        <v>1225</v>
      </c>
      <c r="S22" s="188">
        <v>1226</v>
      </c>
      <c r="T22" s="188">
        <v>1225</v>
      </c>
      <c r="U22" s="188">
        <v>1225</v>
      </c>
      <c r="V22" s="188">
        <v>1226</v>
      </c>
      <c r="W22" s="188">
        <v>1227</v>
      </c>
      <c r="X22" s="188">
        <v>1227</v>
      </c>
      <c r="Y22" s="188">
        <v>1228</v>
      </c>
      <c r="Z22" s="188">
        <v>29534</v>
      </c>
      <c r="AA22" s="188"/>
    </row>
    <row r="23" spans="1:27" x14ac:dyDescent="0.2">
      <c r="A23" s="187">
        <v>44943</v>
      </c>
      <c r="B23" s="188">
        <v>1234</v>
      </c>
      <c r="C23" s="188">
        <v>1235</v>
      </c>
      <c r="D23" s="188">
        <v>1235</v>
      </c>
      <c r="E23" s="188">
        <v>1234</v>
      </c>
      <c r="F23" s="188">
        <v>1233</v>
      </c>
      <c r="G23" s="188">
        <v>1234</v>
      </c>
      <c r="H23" s="188">
        <v>1234</v>
      </c>
      <c r="I23" s="188">
        <v>1234</v>
      </c>
      <c r="J23" s="188">
        <v>1235</v>
      </c>
      <c r="K23" s="188">
        <v>1234</v>
      </c>
      <c r="L23" s="188">
        <v>1235</v>
      </c>
      <c r="M23" s="188">
        <v>1238</v>
      </c>
      <c r="N23" s="188">
        <v>1234</v>
      </c>
      <c r="O23" s="188">
        <v>1232</v>
      </c>
      <c r="P23" s="188">
        <v>1230</v>
      </c>
      <c r="Q23" s="188">
        <v>1230</v>
      </c>
      <c r="R23" s="188">
        <v>1230</v>
      </c>
      <c r="S23" s="188">
        <v>1229</v>
      </c>
      <c r="T23" s="188">
        <v>1229</v>
      </c>
      <c r="U23" s="188">
        <v>1228</v>
      </c>
      <c r="V23" s="188">
        <v>1228</v>
      </c>
      <c r="W23" s="188">
        <v>1229</v>
      </c>
      <c r="X23" s="188">
        <v>1229</v>
      </c>
      <c r="Y23" s="188">
        <v>1228</v>
      </c>
      <c r="Z23" s="188">
        <v>29571</v>
      </c>
      <c r="AA23" s="188"/>
    </row>
    <row r="24" spans="1:27" x14ac:dyDescent="0.2">
      <c r="A24" s="187">
        <v>44944</v>
      </c>
      <c r="B24" s="188">
        <v>1217</v>
      </c>
      <c r="C24" s="188">
        <v>1218</v>
      </c>
      <c r="D24" s="188">
        <v>1219</v>
      </c>
      <c r="E24" s="188">
        <v>1219</v>
      </c>
      <c r="F24" s="188">
        <v>1219</v>
      </c>
      <c r="G24" s="188">
        <v>1219</v>
      </c>
      <c r="H24" s="188">
        <v>1218</v>
      </c>
      <c r="I24" s="188">
        <v>1219</v>
      </c>
      <c r="J24" s="188">
        <v>1219</v>
      </c>
      <c r="K24" s="188">
        <v>1217</v>
      </c>
      <c r="L24" s="188">
        <v>1217</v>
      </c>
      <c r="M24" s="188">
        <v>1216</v>
      </c>
      <c r="N24" s="188">
        <v>1216</v>
      </c>
      <c r="O24" s="188">
        <v>1214</v>
      </c>
      <c r="P24" s="188">
        <v>1214</v>
      </c>
      <c r="Q24" s="188">
        <v>1214</v>
      </c>
      <c r="R24" s="188">
        <v>1215</v>
      </c>
      <c r="S24" s="188">
        <v>1217</v>
      </c>
      <c r="T24" s="188">
        <v>1217</v>
      </c>
      <c r="U24" s="188">
        <v>1218</v>
      </c>
      <c r="V24" s="188">
        <v>1219</v>
      </c>
      <c r="W24" s="188">
        <v>1221</v>
      </c>
      <c r="X24" s="188">
        <v>1221</v>
      </c>
      <c r="Y24" s="188">
        <v>1222</v>
      </c>
      <c r="Z24" s="188">
        <v>29225</v>
      </c>
      <c r="AA24" s="188"/>
    </row>
    <row r="25" spans="1:27" x14ac:dyDescent="0.2">
      <c r="A25" s="187">
        <v>44945</v>
      </c>
      <c r="B25" s="188">
        <v>1233</v>
      </c>
      <c r="C25" s="188">
        <v>1233</v>
      </c>
      <c r="D25" s="188">
        <v>1232</v>
      </c>
      <c r="E25" s="188">
        <v>1234</v>
      </c>
      <c r="F25" s="188">
        <v>1234</v>
      </c>
      <c r="G25" s="188">
        <v>1233</v>
      </c>
      <c r="H25" s="188">
        <v>1234</v>
      </c>
      <c r="I25" s="188">
        <v>1234</v>
      </c>
      <c r="J25" s="188">
        <v>1234</v>
      </c>
      <c r="K25" s="188">
        <v>1234</v>
      </c>
      <c r="L25" s="188">
        <v>1232</v>
      </c>
      <c r="M25" s="188">
        <v>1231</v>
      </c>
      <c r="N25" s="188">
        <v>1231</v>
      </c>
      <c r="O25" s="188">
        <v>1229</v>
      </c>
      <c r="P25" s="188">
        <v>1228</v>
      </c>
      <c r="Q25" s="188">
        <v>1229</v>
      </c>
      <c r="R25" s="188">
        <v>1228</v>
      </c>
      <c r="S25" s="188">
        <v>1227</v>
      </c>
      <c r="T25" s="188">
        <v>1227</v>
      </c>
      <c r="U25" s="188">
        <v>1228</v>
      </c>
      <c r="V25" s="188">
        <v>1229</v>
      </c>
      <c r="W25" s="188">
        <v>1228</v>
      </c>
      <c r="X25" s="188">
        <v>1226</v>
      </c>
      <c r="Y25" s="188">
        <v>1227</v>
      </c>
      <c r="Z25" s="188">
        <v>29535</v>
      </c>
      <c r="AA25" s="188"/>
    </row>
    <row r="26" spans="1:27" x14ac:dyDescent="0.2">
      <c r="A26" s="187">
        <v>44946</v>
      </c>
      <c r="B26" s="188">
        <v>1223</v>
      </c>
      <c r="C26" s="188">
        <v>1223</v>
      </c>
      <c r="D26" s="188">
        <v>1224</v>
      </c>
      <c r="E26" s="188">
        <v>1225</v>
      </c>
      <c r="F26" s="188">
        <v>1225</v>
      </c>
      <c r="G26" s="188">
        <v>1224</v>
      </c>
      <c r="H26" s="188">
        <v>1225</v>
      </c>
      <c r="I26" s="188">
        <v>1224</v>
      </c>
      <c r="J26" s="188">
        <v>1222</v>
      </c>
      <c r="K26" s="188">
        <v>1222</v>
      </c>
      <c r="L26" s="188">
        <v>1221</v>
      </c>
      <c r="M26" s="188">
        <v>1219</v>
      </c>
      <c r="N26" s="188">
        <v>1220</v>
      </c>
      <c r="O26" s="188">
        <v>1220</v>
      </c>
      <c r="P26" s="188">
        <v>1220</v>
      </c>
      <c r="Q26" s="188">
        <v>1221</v>
      </c>
      <c r="R26" s="188">
        <v>1221</v>
      </c>
      <c r="S26" s="188">
        <v>1222</v>
      </c>
      <c r="T26" s="188">
        <v>1224</v>
      </c>
      <c r="U26" s="188">
        <v>1224</v>
      </c>
      <c r="V26" s="188">
        <v>1225</v>
      </c>
      <c r="W26" s="188">
        <v>1225</v>
      </c>
      <c r="X26" s="188">
        <v>1225</v>
      </c>
      <c r="Y26" s="188">
        <v>1225</v>
      </c>
      <c r="Z26" s="188">
        <v>29349</v>
      </c>
      <c r="AA26" s="188"/>
    </row>
    <row r="27" spans="1:27" x14ac:dyDescent="0.2">
      <c r="A27" s="187">
        <v>44947</v>
      </c>
      <c r="B27" s="188">
        <v>1230</v>
      </c>
      <c r="C27" s="188">
        <v>1230</v>
      </c>
      <c r="D27" s="188">
        <v>1230</v>
      </c>
      <c r="E27" s="188">
        <v>1231</v>
      </c>
      <c r="F27" s="188">
        <v>1232</v>
      </c>
      <c r="G27" s="188">
        <v>1232</v>
      </c>
      <c r="H27" s="188">
        <v>1232</v>
      </c>
      <c r="I27" s="188">
        <v>1232</v>
      </c>
      <c r="J27" s="188">
        <v>1232</v>
      </c>
      <c r="K27" s="188">
        <v>1232</v>
      </c>
      <c r="L27" s="188">
        <v>1231</v>
      </c>
      <c r="M27" s="188">
        <v>1231</v>
      </c>
      <c r="N27" s="188">
        <v>1232</v>
      </c>
      <c r="O27" s="188">
        <v>1232</v>
      </c>
      <c r="P27" s="188">
        <v>1231</v>
      </c>
      <c r="Q27" s="188">
        <v>1231</v>
      </c>
      <c r="R27" s="188">
        <v>1231</v>
      </c>
      <c r="S27" s="188">
        <v>1232</v>
      </c>
      <c r="T27" s="188">
        <v>1232</v>
      </c>
      <c r="U27" s="188">
        <v>1231</v>
      </c>
      <c r="V27" s="188">
        <v>1231</v>
      </c>
      <c r="W27" s="188">
        <v>1231</v>
      </c>
      <c r="X27" s="188">
        <v>1232</v>
      </c>
      <c r="Y27" s="188">
        <v>1232</v>
      </c>
      <c r="Z27" s="188">
        <v>29553</v>
      </c>
      <c r="AA27" s="188"/>
    </row>
    <row r="28" spans="1:27" x14ac:dyDescent="0.2">
      <c r="A28" s="187">
        <v>44948</v>
      </c>
      <c r="B28" s="188">
        <v>1233</v>
      </c>
      <c r="C28" s="188">
        <v>1233</v>
      </c>
      <c r="D28" s="188">
        <v>1233</v>
      </c>
      <c r="E28" s="188">
        <v>1233</v>
      </c>
      <c r="F28" s="188">
        <v>1233</v>
      </c>
      <c r="G28" s="188">
        <v>1233</v>
      </c>
      <c r="H28" s="188">
        <v>1233</v>
      </c>
      <c r="I28" s="188">
        <v>1233</v>
      </c>
      <c r="J28" s="188">
        <v>1233</v>
      </c>
      <c r="K28" s="188">
        <v>1232</v>
      </c>
      <c r="L28" s="188">
        <v>1232</v>
      </c>
      <c r="M28" s="188">
        <v>1231</v>
      </c>
      <c r="N28" s="188">
        <v>1231</v>
      </c>
      <c r="O28" s="188">
        <v>1230</v>
      </c>
      <c r="P28" s="188">
        <v>1229</v>
      </c>
      <c r="Q28" s="188">
        <v>1228</v>
      </c>
      <c r="R28" s="188">
        <v>1229</v>
      </c>
      <c r="S28" s="188">
        <v>1229</v>
      </c>
      <c r="T28" s="188">
        <v>1230</v>
      </c>
      <c r="U28" s="188">
        <v>1230</v>
      </c>
      <c r="V28" s="188">
        <v>1229</v>
      </c>
      <c r="W28" s="188">
        <v>1229</v>
      </c>
      <c r="X28" s="188">
        <v>1229</v>
      </c>
      <c r="Y28" s="188">
        <v>1230</v>
      </c>
      <c r="Z28" s="188">
        <v>29545</v>
      </c>
      <c r="AA28" s="188"/>
    </row>
    <row r="29" spans="1:27" x14ac:dyDescent="0.2">
      <c r="A29" s="187">
        <v>44949</v>
      </c>
      <c r="B29" s="188">
        <v>1227</v>
      </c>
      <c r="C29" s="188">
        <v>1227</v>
      </c>
      <c r="D29" s="188">
        <v>1227</v>
      </c>
      <c r="E29" s="188">
        <v>1226</v>
      </c>
      <c r="F29" s="188">
        <v>1227</v>
      </c>
      <c r="G29" s="188">
        <v>1227</v>
      </c>
      <c r="H29" s="188">
        <v>1226</v>
      </c>
      <c r="I29" s="188">
        <v>1226</v>
      </c>
      <c r="J29" s="188">
        <v>1226</v>
      </c>
      <c r="K29" s="188">
        <v>1226</v>
      </c>
      <c r="L29" s="188">
        <v>1227</v>
      </c>
      <c r="M29" s="188">
        <v>1225</v>
      </c>
      <c r="N29" s="188">
        <v>1224</v>
      </c>
      <c r="O29" s="188">
        <v>1224</v>
      </c>
      <c r="P29" s="188">
        <v>1224</v>
      </c>
      <c r="Q29" s="188">
        <v>1223</v>
      </c>
      <c r="R29" s="188">
        <v>1223</v>
      </c>
      <c r="S29" s="188">
        <v>1223</v>
      </c>
      <c r="T29" s="188">
        <v>1223</v>
      </c>
      <c r="U29" s="188">
        <v>1224</v>
      </c>
      <c r="V29" s="188">
        <v>1224</v>
      </c>
      <c r="W29" s="188">
        <v>1225</v>
      </c>
      <c r="X29" s="188">
        <v>1226</v>
      </c>
      <c r="Y29" s="188">
        <v>1226</v>
      </c>
      <c r="Z29" s="188">
        <v>29406</v>
      </c>
      <c r="AA29" s="188"/>
    </row>
    <row r="30" spans="1:27" x14ac:dyDescent="0.2">
      <c r="A30" s="187">
        <v>44950</v>
      </c>
      <c r="B30" s="188">
        <v>1233</v>
      </c>
      <c r="C30" s="188">
        <v>1232</v>
      </c>
      <c r="D30" s="188">
        <v>1232</v>
      </c>
      <c r="E30" s="188">
        <v>1232</v>
      </c>
      <c r="F30" s="188">
        <v>1232</v>
      </c>
      <c r="G30" s="188">
        <v>1233</v>
      </c>
      <c r="H30" s="188">
        <v>1232</v>
      </c>
      <c r="I30" s="188">
        <v>1233</v>
      </c>
      <c r="J30" s="188">
        <v>1233</v>
      </c>
      <c r="K30" s="188">
        <v>1233</v>
      </c>
      <c r="L30" s="188">
        <v>1237</v>
      </c>
      <c r="M30" s="188">
        <v>1233</v>
      </c>
      <c r="N30" s="188">
        <v>1230</v>
      </c>
      <c r="O30" s="188">
        <v>1229</v>
      </c>
      <c r="P30" s="188">
        <v>1229</v>
      </c>
      <c r="Q30" s="188">
        <v>1228</v>
      </c>
      <c r="R30" s="188">
        <v>1228</v>
      </c>
      <c r="S30" s="188">
        <v>1227</v>
      </c>
      <c r="T30" s="188">
        <v>1228</v>
      </c>
      <c r="U30" s="188">
        <v>1228</v>
      </c>
      <c r="V30" s="188">
        <v>1230</v>
      </c>
      <c r="W30" s="188">
        <v>1231</v>
      </c>
      <c r="X30" s="188">
        <v>1230</v>
      </c>
      <c r="Y30" s="188">
        <v>1232</v>
      </c>
      <c r="Z30" s="188">
        <v>29545</v>
      </c>
      <c r="AA30" s="188"/>
    </row>
    <row r="31" spans="1:27" x14ac:dyDescent="0.2">
      <c r="A31" s="187">
        <v>44951</v>
      </c>
      <c r="B31" s="188">
        <v>1234</v>
      </c>
      <c r="C31" s="188">
        <v>1234</v>
      </c>
      <c r="D31" s="188">
        <v>1234</v>
      </c>
      <c r="E31" s="188">
        <v>1234</v>
      </c>
      <c r="F31" s="188">
        <v>1234</v>
      </c>
      <c r="G31" s="188">
        <v>1234</v>
      </c>
      <c r="H31" s="188">
        <v>1233</v>
      </c>
      <c r="I31" s="188">
        <v>1234</v>
      </c>
      <c r="J31" s="188">
        <v>1233</v>
      </c>
      <c r="K31" s="188">
        <v>1233</v>
      </c>
      <c r="L31" s="188">
        <v>1232</v>
      </c>
      <c r="M31" s="188">
        <v>1232</v>
      </c>
      <c r="N31" s="188">
        <v>1228</v>
      </c>
      <c r="O31" s="188">
        <v>1228</v>
      </c>
      <c r="P31" s="188">
        <v>1227</v>
      </c>
      <c r="Q31" s="188">
        <v>1225</v>
      </c>
      <c r="R31" s="188">
        <v>1223</v>
      </c>
      <c r="S31" s="188">
        <v>1219</v>
      </c>
      <c r="T31" s="188">
        <v>1216</v>
      </c>
      <c r="U31" s="188">
        <v>1217</v>
      </c>
      <c r="V31" s="188">
        <v>1217</v>
      </c>
      <c r="W31" s="188">
        <v>1215</v>
      </c>
      <c r="X31" s="188">
        <v>1207</v>
      </c>
      <c r="Y31" s="188">
        <v>1207</v>
      </c>
      <c r="Z31" s="188">
        <v>29430</v>
      </c>
      <c r="AA31" s="188"/>
    </row>
    <row r="32" spans="1:27" x14ac:dyDescent="0.2">
      <c r="A32" s="187">
        <v>44952</v>
      </c>
      <c r="B32" s="188">
        <v>1209</v>
      </c>
      <c r="C32" s="188">
        <v>1217</v>
      </c>
      <c r="D32" s="188">
        <v>1219</v>
      </c>
      <c r="E32" s="188">
        <v>1220</v>
      </c>
      <c r="F32" s="188">
        <v>1220</v>
      </c>
      <c r="G32" s="188">
        <v>1221</v>
      </c>
      <c r="H32" s="188">
        <v>1223</v>
      </c>
      <c r="I32" s="188">
        <v>1224</v>
      </c>
      <c r="J32" s="188">
        <v>1226</v>
      </c>
      <c r="K32" s="188">
        <v>1225</v>
      </c>
      <c r="L32" s="188">
        <v>1224</v>
      </c>
      <c r="M32" s="188">
        <v>1224</v>
      </c>
      <c r="N32" s="188">
        <v>1223</v>
      </c>
      <c r="O32" s="188">
        <v>1223</v>
      </c>
      <c r="P32" s="188">
        <v>1224</v>
      </c>
      <c r="Q32" s="188">
        <v>1225</v>
      </c>
      <c r="R32" s="188">
        <v>1225</v>
      </c>
      <c r="S32" s="188">
        <v>1225</v>
      </c>
      <c r="T32" s="188">
        <v>1226</v>
      </c>
      <c r="U32" s="188">
        <v>1227</v>
      </c>
      <c r="V32" s="188">
        <v>1227</v>
      </c>
      <c r="W32" s="188">
        <v>1227</v>
      </c>
      <c r="X32" s="188">
        <v>1227</v>
      </c>
      <c r="Y32" s="188">
        <v>1228</v>
      </c>
      <c r="Z32" s="188">
        <v>29359</v>
      </c>
      <c r="AA32" s="188"/>
    </row>
    <row r="33" spans="1:27" x14ac:dyDescent="0.2">
      <c r="A33" s="187">
        <v>44953</v>
      </c>
      <c r="B33" s="188">
        <v>1232</v>
      </c>
      <c r="C33" s="188">
        <v>1233</v>
      </c>
      <c r="D33" s="188">
        <v>1233</v>
      </c>
      <c r="E33" s="188">
        <v>1233</v>
      </c>
      <c r="F33" s="188">
        <v>1234</v>
      </c>
      <c r="G33" s="188">
        <v>1235</v>
      </c>
      <c r="H33" s="188">
        <v>1235</v>
      </c>
      <c r="I33" s="188">
        <v>1235</v>
      </c>
      <c r="J33" s="188">
        <v>1235</v>
      </c>
      <c r="K33" s="188">
        <v>1235</v>
      </c>
      <c r="L33" s="188">
        <v>1235</v>
      </c>
      <c r="M33" s="188">
        <v>1235</v>
      </c>
      <c r="N33" s="188">
        <v>1235</v>
      </c>
      <c r="O33" s="188">
        <v>1236</v>
      </c>
      <c r="P33" s="188">
        <v>1235</v>
      </c>
      <c r="Q33" s="188">
        <v>1234</v>
      </c>
      <c r="R33" s="188">
        <v>1234</v>
      </c>
      <c r="S33" s="188">
        <v>1233</v>
      </c>
      <c r="T33" s="188">
        <v>1234</v>
      </c>
      <c r="U33" s="188">
        <v>1234</v>
      </c>
      <c r="V33" s="188">
        <v>1231</v>
      </c>
      <c r="W33" s="188">
        <v>1234</v>
      </c>
      <c r="X33" s="188">
        <v>1234</v>
      </c>
      <c r="Y33" s="188">
        <v>1234</v>
      </c>
      <c r="Z33" s="188">
        <v>29618</v>
      </c>
      <c r="AA33" s="188"/>
    </row>
    <row r="34" spans="1:27" x14ac:dyDescent="0.2">
      <c r="A34" s="187">
        <v>44954</v>
      </c>
      <c r="B34" s="188">
        <v>1231</v>
      </c>
      <c r="C34" s="188">
        <v>1230</v>
      </c>
      <c r="D34" s="188">
        <v>1230</v>
      </c>
      <c r="E34" s="188">
        <v>1230</v>
      </c>
      <c r="F34" s="188">
        <v>1231</v>
      </c>
      <c r="G34" s="188">
        <v>1230</v>
      </c>
      <c r="H34" s="188">
        <v>1229</v>
      </c>
      <c r="I34" s="188">
        <v>1229</v>
      </c>
      <c r="J34" s="188">
        <v>1230</v>
      </c>
      <c r="K34" s="188">
        <v>1228</v>
      </c>
      <c r="L34" s="188">
        <v>1227</v>
      </c>
      <c r="M34" s="188">
        <v>1227</v>
      </c>
      <c r="N34" s="188">
        <v>1224</v>
      </c>
      <c r="O34" s="188">
        <v>1223</v>
      </c>
      <c r="P34" s="188">
        <v>1221</v>
      </c>
      <c r="Q34" s="188">
        <v>1221</v>
      </c>
      <c r="R34" s="188">
        <v>1221</v>
      </c>
      <c r="S34" s="188">
        <v>1222</v>
      </c>
      <c r="T34" s="188">
        <v>1222</v>
      </c>
      <c r="U34" s="188">
        <v>1222</v>
      </c>
      <c r="V34" s="188">
        <v>1222</v>
      </c>
      <c r="W34" s="188">
        <v>1223</v>
      </c>
      <c r="X34" s="188">
        <v>1224</v>
      </c>
      <c r="Y34" s="188">
        <v>1224</v>
      </c>
      <c r="Z34" s="188">
        <v>29421</v>
      </c>
      <c r="AA34" s="188"/>
    </row>
    <row r="35" spans="1:27" x14ac:dyDescent="0.2">
      <c r="A35" s="187">
        <v>44955</v>
      </c>
      <c r="B35" s="188">
        <v>1229</v>
      </c>
      <c r="C35" s="188">
        <v>1229</v>
      </c>
      <c r="D35" s="188">
        <v>1227</v>
      </c>
      <c r="E35" s="188">
        <v>1227</v>
      </c>
      <c r="F35" s="188">
        <v>1226</v>
      </c>
      <c r="G35" s="188">
        <v>1226</v>
      </c>
      <c r="H35" s="188">
        <v>1227</v>
      </c>
      <c r="I35" s="188">
        <v>1227</v>
      </c>
      <c r="J35" s="188">
        <v>1227</v>
      </c>
      <c r="K35" s="188">
        <v>1227</v>
      </c>
      <c r="L35" s="188">
        <v>1226</v>
      </c>
      <c r="M35" s="188">
        <v>1226</v>
      </c>
      <c r="N35" s="188">
        <v>1225</v>
      </c>
      <c r="O35" s="188">
        <v>1224</v>
      </c>
      <c r="P35" s="188">
        <v>1222</v>
      </c>
      <c r="Q35" s="188">
        <v>1224</v>
      </c>
      <c r="R35" s="188">
        <v>1225</v>
      </c>
      <c r="S35" s="188">
        <v>1225</v>
      </c>
      <c r="T35" s="188">
        <v>1225</v>
      </c>
      <c r="U35" s="188">
        <v>1225</v>
      </c>
      <c r="V35" s="188">
        <v>1225</v>
      </c>
      <c r="W35" s="188">
        <v>1225</v>
      </c>
      <c r="X35" s="188">
        <v>1225</v>
      </c>
      <c r="Y35" s="188">
        <v>1225</v>
      </c>
      <c r="Z35" s="188">
        <v>29419</v>
      </c>
    </row>
    <row r="36" spans="1:27" x14ac:dyDescent="0.2">
      <c r="A36" s="187">
        <v>44956</v>
      </c>
      <c r="B36" s="188">
        <v>1225</v>
      </c>
      <c r="C36" s="188">
        <v>1226</v>
      </c>
      <c r="D36" s="188">
        <v>1226</v>
      </c>
      <c r="E36" s="188">
        <v>1225</v>
      </c>
      <c r="F36" s="188">
        <v>1226</v>
      </c>
      <c r="G36" s="188">
        <v>1227</v>
      </c>
      <c r="H36" s="188">
        <v>1227</v>
      </c>
      <c r="I36" s="188">
        <v>1227</v>
      </c>
      <c r="J36" s="188">
        <v>1227</v>
      </c>
      <c r="K36" s="188">
        <v>1226</v>
      </c>
      <c r="L36" s="188">
        <v>1224</v>
      </c>
      <c r="M36" s="188">
        <v>1224</v>
      </c>
      <c r="N36" s="188">
        <v>1223</v>
      </c>
      <c r="O36" s="188">
        <v>1223</v>
      </c>
      <c r="P36" s="188">
        <v>1223</v>
      </c>
      <c r="Q36" s="188">
        <v>1223</v>
      </c>
      <c r="R36" s="188">
        <v>1223</v>
      </c>
      <c r="S36" s="188">
        <v>1224</v>
      </c>
      <c r="T36" s="188">
        <v>1224</v>
      </c>
      <c r="U36" s="188">
        <v>1224</v>
      </c>
      <c r="V36" s="188">
        <v>1225</v>
      </c>
      <c r="W36" s="188">
        <v>1225</v>
      </c>
      <c r="X36" s="188">
        <v>1225</v>
      </c>
      <c r="Y36" s="188">
        <v>1224</v>
      </c>
      <c r="Z36" s="188">
        <v>29396</v>
      </c>
    </row>
    <row r="37" spans="1:27" s="2" customFormat="1" x14ac:dyDescent="0.2">
      <c r="A37" s="187">
        <v>44957</v>
      </c>
      <c r="B37" s="188">
        <v>1224</v>
      </c>
      <c r="C37" s="188">
        <v>1224</v>
      </c>
      <c r="D37" s="188">
        <v>1224</v>
      </c>
      <c r="E37" s="188">
        <v>1225</v>
      </c>
      <c r="F37" s="188">
        <v>1224</v>
      </c>
      <c r="G37" s="188">
        <v>1225</v>
      </c>
      <c r="H37" s="188">
        <v>1227</v>
      </c>
      <c r="I37" s="188">
        <v>1227</v>
      </c>
      <c r="J37" s="188">
        <v>1229</v>
      </c>
      <c r="K37" s="188">
        <v>1230</v>
      </c>
      <c r="L37" s="188">
        <v>1232</v>
      </c>
      <c r="M37" s="188">
        <v>1232</v>
      </c>
      <c r="N37" s="188">
        <v>1233</v>
      </c>
      <c r="O37" s="188">
        <v>1232</v>
      </c>
      <c r="P37" s="188">
        <v>1232</v>
      </c>
      <c r="Q37" s="188">
        <v>1232</v>
      </c>
      <c r="R37" s="188">
        <v>1232</v>
      </c>
      <c r="S37" s="188">
        <v>1233</v>
      </c>
      <c r="T37" s="188">
        <v>1231</v>
      </c>
      <c r="U37" s="188">
        <v>1232</v>
      </c>
      <c r="V37" s="188">
        <v>1233</v>
      </c>
      <c r="W37" s="188">
        <v>1233</v>
      </c>
      <c r="X37" s="188">
        <v>1233</v>
      </c>
      <c r="Y37" s="188">
        <v>1234</v>
      </c>
      <c r="Z37" s="188">
        <v>29513</v>
      </c>
    </row>
    <row r="38" spans="1:27" s="202" customFormat="1" ht="15.75" x14ac:dyDescent="0.25">
      <c r="A38" s="198" t="s">
        <v>107</v>
      </c>
      <c r="B38" s="199">
        <v>38027</v>
      </c>
      <c r="C38" s="199">
        <v>38036</v>
      </c>
      <c r="D38" s="199">
        <v>38042</v>
      </c>
      <c r="E38" s="199">
        <v>38046</v>
      </c>
      <c r="F38" s="199">
        <v>38055</v>
      </c>
      <c r="G38" s="199">
        <v>38063</v>
      </c>
      <c r="H38" s="199">
        <v>38070</v>
      </c>
      <c r="I38" s="199">
        <v>38080</v>
      </c>
      <c r="J38" s="199">
        <v>38087</v>
      </c>
      <c r="K38" s="199">
        <v>38081</v>
      </c>
      <c r="L38" s="199">
        <v>38062</v>
      </c>
      <c r="M38" s="199">
        <v>38044</v>
      </c>
      <c r="N38" s="199">
        <v>38021</v>
      </c>
      <c r="O38" s="199">
        <v>38000</v>
      </c>
      <c r="P38" s="199">
        <v>37983</v>
      </c>
      <c r="Q38" s="199">
        <v>37973</v>
      </c>
      <c r="R38" s="199">
        <v>37978</v>
      </c>
      <c r="S38" s="199">
        <v>37981</v>
      </c>
      <c r="T38" s="199">
        <v>37988</v>
      </c>
      <c r="U38" s="199">
        <v>37996</v>
      </c>
      <c r="V38" s="199">
        <v>38004</v>
      </c>
      <c r="W38" s="199">
        <v>38014</v>
      </c>
      <c r="X38" s="199">
        <v>38007</v>
      </c>
      <c r="Y38" s="199">
        <v>38010</v>
      </c>
      <c r="Z38" s="199">
        <v>912648</v>
      </c>
    </row>
    <row r="39" spans="1:27" s="202" customFormat="1" ht="15.75" x14ac:dyDescent="0.25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</row>
    <row r="40" spans="1:27" x14ac:dyDescent="0.2">
      <c r="A40" s="185" t="s">
        <v>0</v>
      </c>
      <c r="B40" s="186">
        <f>SUM(Z7:Z37)</f>
        <v>912648</v>
      </c>
      <c r="C40" s="186"/>
      <c r="D40" s="186"/>
      <c r="E40" s="186"/>
    </row>
    <row r="41" spans="1:27" ht="15.75" x14ac:dyDescent="0.25">
      <c r="A41" s="194" t="s">
        <v>102</v>
      </c>
      <c r="B41" s="195"/>
      <c r="C41" s="186"/>
      <c r="D41" s="186"/>
      <c r="E41" s="186"/>
    </row>
    <row r="42" spans="1:27" ht="15.75" x14ac:dyDescent="0.25">
      <c r="A42" s="194" t="s">
        <v>124</v>
      </c>
      <c r="B42" s="186">
        <f>B40+B41</f>
        <v>912648</v>
      </c>
      <c r="C42" s="186"/>
      <c r="D42" s="186"/>
      <c r="E42" s="186"/>
    </row>
    <row r="43" spans="1:27" ht="15.75" x14ac:dyDescent="0.25">
      <c r="A43" s="178" t="s">
        <v>104</v>
      </c>
      <c r="B43" s="179"/>
    </row>
    <row r="44" spans="1:27" ht="15.75" x14ac:dyDescent="0.25">
      <c r="A44" s="178" t="s">
        <v>103</v>
      </c>
      <c r="B44" s="180">
        <f>B42-B43</f>
        <v>912648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AC45"/>
  <sheetViews>
    <sheetView zoomScale="70" zoomScaleNormal="70" workbookViewId="0">
      <selection activeCell="I44" sqref="I44"/>
    </sheetView>
  </sheetViews>
  <sheetFormatPr defaultRowHeight="15" x14ac:dyDescent="0.2"/>
  <cols>
    <col min="1" max="1" width="14.33203125" customWidth="1"/>
    <col min="2" max="2" width="17.5546875" customWidth="1"/>
    <col min="3" max="26" width="8.33203125" customWidth="1"/>
  </cols>
  <sheetData>
    <row r="1" spans="1:29" x14ac:dyDescent="0.2">
      <c r="A1" s="181" t="s">
        <v>14</v>
      </c>
    </row>
    <row r="2" spans="1:29" x14ac:dyDescent="0.2">
      <c r="A2" s="181" t="s">
        <v>49</v>
      </c>
    </row>
    <row r="3" spans="1:29" x14ac:dyDescent="0.2">
      <c r="A3" t="s">
        <v>43</v>
      </c>
      <c r="D3" s="182"/>
    </row>
    <row r="4" spans="1:29" x14ac:dyDescent="0.2">
      <c r="A4" s="183"/>
      <c r="C4" s="182"/>
      <c r="D4" s="182"/>
    </row>
    <row r="5" spans="1:29" x14ac:dyDescent="0.2">
      <c r="A5" s="183"/>
    </row>
    <row r="6" spans="1:29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  <c r="AA6" s="207"/>
      <c r="AB6" s="67"/>
      <c r="AC6" s="67"/>
    </row>
    <row r="7" spans="1:29" x14ac:dyDescent="0.2">
      <c r="A7" s="187">
        <v>44927</v>
      </c>
      <c r="B7" s="188">
        <v>1188</v>
      </c>
      <c r="C7" s="188">
        <v>1189</v>
      </c>
      <c r="D7" s="188">
        <v>1189</v>
      </c>
      <c r="E7" s="188">
        <v>1189</v>
      </c>
      <c r="F7" s="188">
        <v>1189</v>
      </c>
      <c r="G7" s="188">
        <v>1189</v>
      </c>
      <c r="H7" s="188">
        <v>1189</v>
      </c>
      <c r="I7" s="188">
        <v>1190</v>
      </c>
      <c r="J7" s="188">
        <v>1191</v>
      </c>
      <c r="K7" s="188">
        <v>1190</v>
      </c>
      <c r="L7" s="188">
        <v>1190</v>
      </c>
      <c r="M7" s="188">
        <v>1190</v>
      </c>
      <c r="N7" s="188">
        <v>1190</v>
      </c>
      <c r="O7" s="188">
        <v>1190</v>
      </c>
      <c r="P7" s="188">
        <v>1189</v>
      </c>
      <c r="Q7" s="188">
        <v>1189</v>
      </c>
      <c r="R7" s="188">
        <v>1189</v>
      </c>
      <c r="S7" s="188">
        <v>1188</v>
      </c>
      <c r="T7" s="188">
        <v>1188</v>
      </c>
      <c r="U7" s="188">
        <v>1188</v>
      </c>
      <c r="V7" s="188">
        <v>1188</v>
      </c>
      <c r="W7" s="188">
        <v>1189</v>
      </c>
      <c r="X7" s="188">
        <v>1189</v>
      </c>
      <c r="Y7" s="188">
        <v>1188</v>
      </c>
      <c r="Z7" s="188">
        <v>28538</v>
      </c>
      <c r="AA7" s="67"/>
      <c r="AB7" s="67"/>
      <c r="AC7" s="67"/>
    </row>
    <row r="8" spans="1:29" x14ac:dyDescent="0.2">
      <c r="A8" s="187">
        <v>44928</v>
      </c>
      <c r="B8" s="188">
        <v>1181</v>
      </c>
      <c r="C8" s="188">
        <v>1181</v>
      </c>
      <c r="D8" s="188">
        <v>1182</v>
      </c>
      <c r="E8" s="188">
        <v>1182</v>
      </c>
      <c r="F8" s="188">
        <v>1182</v>
      </c>
      <c r="G8" s="188">
        <v>1183</v>
      </c>
      <c r="H8" s="188">
        <v>1182</v>
      </c>
      <c r="I8" s="188">
        <v>1181</v>
      </c>
      <c r="J8" s="188">
        <v>1181</v>
      </c>
      <c r="K8" s="188">
        <v>1182</v>
      </c>
      <c r="L8" s="188">
        <v>1181</v>
      </c>
      <c r="M8" s="188">
        <v>1182</v>
      </c>
      <c r="N8" s="188">
        <v>1181</v>
      </c>
      <c r="O8" s="188">
        <v>1180</v>
      </c>
      <c r="P8" s="188">
        <v>1180</v>
      </c>
      <c r="Q8" s="188">
        <v>1180</v>
      </c>
      <c r="R8" s="188">
        <v>1180</v>
      </c>
      <c r="S8" s="188">
        <v>1179</v>
      </c>
      <c r="T8" s="188">
        <v>1180</v>
      </c>
      <c r="U8" s="188">
        <v>1180</v>
      </c>
      <c r="V8" s="188">
        <v>1180</v>
      </c>
      <c r="W8" s="188">
        <v>1181</v>
      </c>
      <c r="X8" s="188">
        <v>1181</v>
      </c>
      <c r="Y8" s="188">
        <v>1181</v>
      </c>
      <c r="Z8" s="188">
        <v>28343</v>
      </c>
      <c r="AA8" s="67"/>
      <c r="AB8" s="67"/>
      <c r="AC8" s="67"/>
    </row>
    <row r="9" spans="1:29" x14ac:dyDescent="0.2">
      <c r="A9" s="187">
        <v>44929</v>
      </c>
      <c r="B9" s="188">
        <v>1190</v>
      </c>
      <c r="C9" s="188">
        <v>1190</v>
      </c>
      <c r="D9" s="188">
        <v>1190</v>
      </c>
      <c r="E9" s="188">
        <v>1190</v>
      </c>
      <c r="F9" s="188">
        <v>1190</v>
      </c>
      <c r="G9" s="188">
        <v>1190</v>
      </c>
      <c r="H9" s="188">
        <v>1189</v>
      </c>
      <c r="I9" s="188">
        <v>1189</v>
      </c>
      <c r="J9" s="188">
        <v>1189</v>
      </c>
      <c r="K9" s="188">
        <v>1189</v>
      </c>
      <c r="L9" s="188">
        <v>1188</v>
      </c>
      <c r="M9" s="188">
        <v>1188</v>
      </c>
      <c r="N9" s="188">
        <v>1188</v>
      </c>
      <c r="O9" s="188">
        <v>1188</v>
      </c>
      <c r="P9" s="188">
        <v>1188</v>
      </c>
      <c r="Q9" s="188">
        <v>1188</v>
      </c>
      <c r="R9" s="188">
        <v>1188</v>
      </c>
      <c r="S9" s="188">
        <v>1187</v>
      </c>
      <c r="T9" s="188">
        <v>1187</v>
      </c>
      <c r="U9" s="188">
        <v>1187</v>
      </c>
      <c r="V9" s="188">
        <v>1188</v>
      </c>
      <c r="W9" s="188">
        <v>1187</v>
      </c>
      <c r="X9" s="188">
        <v>1187</v>
      </c>
      <c r="Y9" s="188">
        <v>1187</v>
      </c>
      <c r="Z9" s="188">
        <v>28522</v>
      </c>
      <c r="AA9" s="67"/>
      <c r="AB9" s="67"/>
      <c r="AC9" s="67"/>
    </row>
    <row r="10" spans="1:29" x14ac:dyDescent="0.2">
      <c r="A10" s="187">
        <v>44930</v>
      </c>
      <c r="B10" s="188">
        <v>1182</v>
      </c>
      <c r="C10" s="188">
        <v>1182</v>
      </c>
      <c r="D10" s="188">
        <v>1183</v>
      </c>
      <c r="E10" s="188">
        <v>1182</v>
      </c>
      <c r="F10" s="188">
        <v>1180</v>
      </c>
      <c r="G10" s="188">
        <v>1180</v>
      </c>
      <c r="H10" s="188">
        <v>1180</v>
      </c>
      <c r="I10" s="188">
        <v>1180</v>
      </c>
      <c r="J10" s="188">
        <v>1181</v>
      </c>
      <c r="K10" s="188">
        <v>1181</v>
      </c>
      <c r="L10" s="188">
        <v>1182</v>
      </c>
      <c r="M10" s="188">
        <v>1181</v>
      </c>
      <c r="N10" s="188">
        <v>1181</v>
      </c>
      <c r="O10" s="188">
        <v>1181</v>
      </c>
      <c r="P10" s="188">
        <v>1181</v>
      </c>
      <c r="Q10" s="188">
        <v>1181</v>
      </c>
      <c r="R10" s="188">
        <v>1181</v>
      </c>
      <c r="S10" s="188">
        <v>1180</v>
      </c>
      <c r="T10" s="188">
        <v>1180</v>
      </c>
      <c r="U10" s="188">
        <v>1182</v>
      </c>
      <c r="V10" s="188">
        <v>1183</v>
      </c>
      <c r="W10" s="188">
        <v>1183</v>
      </c>
      <c r="X10" s="188">
        <v>1183</v>
      </c>
      <c r="Y10" s="188">
        <v>1184</v>
      </c>
      <c r="Z10" s="188">
        <v>28354</v>
      </c>
      <c r="AA10" s="67"/>
      <c r="AB10" s="67"/>
      <c r="AC10" s="67"/>
    </row>
    <row r="11" spans="1:29" x14ac:dyDescent="0.2">
      <c r="A11" s="187">
        <v>44931</v>
      </c>
      <c r="B11" s="188">
        <v>1190</v>
      </c>
      <c r="C11" s="188">
        <v>1190</v>
      </c>
      <c r="D11" s="188">
        <v>1191</v>
      </c>
      <c r="E11" s="188">
        <v>1191</v>
      </c>
      <c r="F11" s="188">
        <v>1190</v>
      </c>
      <c r="G11" s="188">
        <v>1190</v>
      </c>
      <c r="H11" s="188">
        <v>1189</v>
      </c>
      <c r="I11" s="188">
        <v>1190</v>
      </c>
      <c r="J11" s="188">
        <v>1190</v>
      </c>
      <c r="K11" s="188">
        <v>1190</v>
      </c>
      <c r="L11" s="188">
        <v>1191</v>
      </c>
      <c r="M11" s="188">
        <v>1190</v>
      </c>
      <c r="N11" s="188">
        <v>1190</v>
      </c>
      <c r="O11" s="188">
        <v>1190</v>
      </c>
      <c r="P11" s="188">
        <v>1190</v>
      </c>
      <c r="Q11" s="188">
        <v>1189</v>
      </c>
      <c r="R11" s="188">
        <v>1189</v>
      </c>
      <c r="S11" s="188">
        <v>1188</v>
      </c>
      <c r="T11" s="188">
        <v>1188</v>
      </c>
      <c r="U11" s="188">
        <v>1188</v>
      </c>
      <c r="V11" s="188">
        <v>1188</v>
      </c>
      <c r="W11" s="188">
        <v>1188</v>
      </c>
      <c r="X11" s="188">
        <v>1188</v>
      </c>
      <c r="Y11" s="188">
        <v>1188</v>
      </c>
      <c r="Z11" s="188">
        <v>28546</v>
      </c>
      <c r="AA11" s="67"/>
      <c r="AB11" s="67"/>
      <c r="AC11" s="67"/>
    </row>
    <row r="12" spans="1:29" x14ac:dyDescent="0.2">
      <c r="A12" s="187">
        <v>44932</v>
      </c>
      <c r="B12" s="188">
        <v>1185</v>
      </c>
      <c r="C12" s="188">
        <v>1186</v>
      </c>
      <c r="D12" s="188">
        <v>1185</v>
      </c>
      <c r="E12" s="188">
        <v>1186</v>
      </c>
      <c r="F12" s="188">
        <v>1185</v>
      </c>
      <c r="G12" s="188">
        <v>1185</v>
      </c>
      <c r="H12" s="188">
        <v>1184</v>
      </c>
      <c r="I12" s="188">
        <v>1183</v>
      </c>
      <c r="J12" s="188">
        <v>1183</v>
      </c>
      <c r="K12" s="188">
        <v>1183</v>
      </c>
      <c r="L12" s="188">
        <v>1184</v>
      </c>
      <c r="M12" s="188">
        <v>1184</v>
      </c>
      <c r="N12" s="188">
        <v>1184</v>
      </c>
      <c r="O12" s="188">
        <v>1184</v>
      </c>
      <c r="P12" s="188">
        <v>1183</v>
      </c>
      <c r="Q12" s="188">
        <v>1183</v>
      </c>
      <c r="R12" s="188">
        <v>1183</v>
      </c>
      <c r="S12" s="188">
        <v>1182</v>
      </c>
      <c r="T12" s="188">
        <v>1182</v>
      </c>
      <c r="U12" s="188">
        <v>1181</v>
      </c>
      <c r="V12" s="188">
        <v>1182</v>
      </c>
      <c r="W12" s="188">
        <v>1183</v>
      </c>
      <c r="X12" s="188">
        <v>1183</v>
      </c>
      <c r="Y12" s="188">
        <v>1184</v>
      </c>
      <c r="Z12" s="188">
        <v>28407</v>
      </c>
      <c r="AA12" s="67"/>
      <c r="AB12" s="67"/>
      <c r="AC12" s="67"/>
    </row>
    <row r="13" spans="1:29" x14ac:dyDescent="0.2">
      <c r="A13" s="187">
        <v>44933</v>
      </c>
      <c r="B13" s="188">
        <v>1191</v>
      </c>
      <c r="C13" s="188">
        <v>1192</v>
      </c>
      <c r="D13" s="188">
        <v>1192</v>
      </c>
      <c r="E13" s="188">
        <v>1192</v>
      </c>
      <c r="F13" s="188">
        <v>1192</v>
      </c>
      <c r="G13" s="188">
        <v>1192</v>
      </c>
      <c r="H13" s="188">
        <v>1191</v>
      </c>
      <c r="I13" s="188">
        <v>1191</v>
      </c>
      <c r="J13" s="188">
        <v>1191</v>
      </c>
      <c r="K13" s="188">
        <v>1192</v>
      </c>
      <c r="L13" s="188">
        <v>1192</v>
      </c>
      <c r="M13" s="188">
        <v>1192</v>
      </c>
      <c r="N13" s="188">
        <v>1192</v>
      </c>
      <c r="O13" s="188">
        <v>1192</v>
      </c>
      <c r="P13" s="188">
        <v>1191</v>
      </c>
      <c r="Q13" s="188">
        <v>1192</v>
      </c>
      <c r="R13" s="188">
        <v>1191</v>
      </c>
      <c r="S13" s="188">
        <v>1189</v>
      </c>
      <c r="T13" s="188">
        <v>1190</v>
      </c>
      <c r="U13" s="188">
        <v>1190</v>
      </c>
      <c r="V13" s="188">
        <v>1189</v>
      </c>
      <c r="W13" s="188">
        <v>1189</v>
      </c>
      <c r="X13" s="188">
        <v>1189</v>
      </c>
      <c r="Y13" s="188">
        <v>1189</v>
      </c>
      <c r="Z13" s="188">
        <v>28583</v>
      </c>
      <c r="AA13" s="67"/>
      <c r="AB13" s="67"/>
      <c r="AC13" s="67"/>
    </row>
    <row r="14" spans="1:29" x14ac:dyDescent="0.2">
      <c r="A14" s="187">
        <v>44934</v>
      </c>
      <c r="B14" s="188">
        <v>1191</v>
      </c>
      <c r="C14" s="188">
        <v>1191</v>
      </c>
      <c r="D14" s="188">
        <v>1191</v>
      </c>
      <c r="E14" s="188">
        <v>1191</v>
      </c>
      <c r="F14" s="188">
        <v>1191</v>
      </c>
      <c r="G14" s="188">
        <v>1190</v>
      </c>
      <c r="H14" s="188">
        <v>1190</v>
      </c>
      <c r="I14" s="188">
        <v>1190</v>
      </c>
      <c r="J14" s="188">
        <v>1190</v>
      </c>
      <c r="K14" s="188">
        <v>1191</v>
      </c>
      <c r="L14" s="188">
        <v>1192</v>
      </c>
      <c r="M14" s="188">
        <v>1192</v>
      </c>
      <c r="N14" s="188">
        <v>1192</v>
      </c>
      <c r="O14" s="188">
        <v>1191</v>
      </c>
      <c r="P14" s="188">
        <v>1190</v>
      </c>
      <c r="Q14" s="188">
        <v>1191</v>
      </c>
      <c r="R14" s="188">
        <v>1190</v>
      </c>
      <c r="S14" s="188">
        <v>1189</v>
      </c>
      <c r="T14" s="188">
        <v>1189</v>
      </c>
      <c r="U14" s="188">
        <v>1189</v>
      </c>
      <c r="V14" s="188">
        <v>1189</v>
      </c>
      <c r="W14" s="188">
        <v>1190</v>
      </c>
      <c r="X14" s="188">
        <v>1189</v>
      </c>
      <c r="Y14" s="188">
        <v>1190</v>
      </c>
      <c r="Z14" s="188">
        <v>28569</v>
      </c>
      <c r="AA14" s="67"/>
      <c r="AB14" s="67"/>
      <c r="AC14" s="67"/>
    </row>
    <row r="15" spans="1:29" x14ac:dyDescent="0.2">
      <c r="A15" s="187">
        <v>44935</v>
      </c>
      <c r="B15" s="188">
        <v>1179</v>
      </c>
      <c r="C15" s="188">
        <v>1179</v>
      </c>
      <c r="D15" s="188">
        <v>1179</v>
      </c>
      <c r="E15" s="188">
        <v>1179</v>
      </c>
      <c r="F15" s="188">
        <v>1179</v>
      </c>
      <c r="G15" s="188">
        <v>1179</v>
      </c>
      <c r="H15" s="188">
        <v>1178</v>
      </c>
      <c r="I15" s="188">
        <v>1178</v>
      </c>
      <c r="J15" s="188">
        <v>1178</v>
      </c>
      <c r="K15" s="188">
        <v>1179</v>
      </c>
      <c r="L15" s="188">
        <v>1180</v>
      </c>
      <c r="M15" s="188">
        <v>1181</v>
      </c>
      <c r="N15" s="188">
        <v>1180</v>
      </c>
      <c r="O15" s="188">
        <v>1180</v>
      </c>
      <c r="P15" s="188">
        <v>1180</v>
      </c>
      <c r="Q15" s="188">
        <v>1180</v>
      </c>
      <c r="R15" s="188">
        <v>1179</v>
      </c>
      <c r="S15" s="188">
        <v>1177</v>
      </c>
      <c r="T15" s="188">
        <v>1176</v>
      </c>
      <c r="U15" s="188">
        <v>1176</v>
      </c>
      <c r="V15" s="188">
        <v>1175</v>
      </c>
      <c r="W15" s="188">
        <v>1178</v>
      </c>
      <c r="X15" s="188">
        <v>1176</v>
      </c>
      <c r="Y15" s="188">
        <v>1177</v>
      </c>
      <c r="Z15" s="188">
        <v>28282</v>
      </c>
      <c r="AA15" s="67"/>
      <c r="AB15" s="67"/>
      <c r="AC15" s="67"/>
    </row>
    <row r="16" spans="1:29" x14ac:dyDescent="0.2">
      <c r="A16" s="187">
        <v>44936</v>
      </c>
      <c r="B16" s="188">
        <v>1182</v>
      </c>
      <c r="C16" s="188">
        <v>1182</v>
      </c>
      <c r="D16" s="188">
        <v>1181</v>
      </c>
      <c r="E16" s="188">
        <v>1181</v>
      </c>
      <c r="F16" s="188">
        <v>1181</v>
      </c>
      <c r="G16" s="188">
        <v>1181</v>
      </c>
      <c r="H16" s="188">
        <v>1180</v>
      </c>
      <c r="I16" s="188">
        <v>1181</v>
      </c>
      <c r="J16" s="188">
        <v>1182</v>
      </c>
      <c r="K16" s="188">
        <v>1182</v>
      </c>
      <c r="L16" s="188">
        <v>1183</v>
      </c>
      <c r="M16" s="188">
        <v>1182</v>
      </c>
      <c r="N16" s="188">
        <v>1183</v>
      </c>
      <c r="O16" s="188">
        <v>1183</v>
      </c>
      <c r="P16" s="188">
        <v>1183</v>
      </c>
      <c r="Q16" s="188">
        <v>1184</v>
      </c>
      <c r="R16" s="188">
        <v>1183</v>
      </c>
      <c r="S16" s="188">
        <v>1181</v>
      </c>
      <c r="T16" s="188">
        <v>1182</v>
      </c>
      <c r="U16" s="188">
        <v>1182</v>
      </c>
      <c r="V16" s="188">
        <v>1182</v>
      </c>
      <c r="W16" s="188">
        <v>1182</v>
      </c>
      <c r="X16" s="188">
        <v>1182</v>
      </c>
      <c r="Y16" s="188">
        <v>1182</v>
      </c>
      <c r="Z16" s="188">
        <v>28367</v>
      </c>
      <c r="AA16" s="67"/>
      <c r="AB16" s="67"/>
      <c r="AC16" s="67"/>
    </row>
    <row r="17" spans="1:29" x14ac:dyDescent="0.2">
      <c r="A17" s="187">
        <v>44937</v>
      </c>
      <c r="B17" s="188">
        <v>1188</v>
      </c>
      <c r="C17" s="188">
        <v>1188</v>
      </c>
      <c r="D17" s="188">
        <v>1188</v>
      </c>
      <c r="E17" s="188">
        <v>1188</v>
      </c>
      <c r="F17" s="188">
        <v>1188</v>
      </c>
      <c r="G17" s="188">
        <v>1188</v>
      </c>
      <c r="H17" s="188">
        <v>1188</v>
      </c>
      <c r="I17" s="188">
        <v>1188</v>
      </c>
      <c r="J17" s="188">
        <v>1188</v>
      </c>
      <c r="K17" s="188">
        <v>1189</v>
      </c>
      <c r="L17" s="188">
        <v>1189</v>
      </c>
      <c r="M17" s="188">
        <v>1189</v>
      </c>
      <c r="N17" s="188">
        <v>1189</v>
      </c>
      <c r="O17" s="188">
        <v>1189</v>
      </c>
      <c r="P17" s="188">
        <v>1189</v>
      </c>
      <c r="Q17" s="188">
        <v>1188</v>
      </c>
      <c r="R17" s="188">
        <v>1187</v>
      </c>
      <c r="S17" s="188">
        <v>1186</v>
      </c>
      <c r="T17" s="188">
        <v>1186</v>
      </c>
      <c r="U17" s="188">
        <v>1187</v>
      </c>
      <c r="V17" s="188">
        <v>1186</v>
      </c>
      <c r="W17" s="188">
        <v>1187</v>
      </c>
      <c r="X17" s="188">
        <v>1187</v>
      </c>
      <c r="Y17" s="188">
        <v>1187</v>
      </c>
      <c r="Z17" s="188">
        <v>28507</v>
      </c>
      <c r="AA17" s="67"/>
      <c r="AB17" s="67"/>
      <c r="AC17" s="67"/>
    </row>
    <row r="18" spans="1:29" x14ac:dyDescent="0.2">
      <c r="A18" s="187">
        <v>44938</v>
      </c>
      <c r="B18" s="188">
        <v>1192</v>
      </c>
      <c r="C18" s="188">
        <v>1192</v>
      </c>
      <c r="D18" s="188">
        <v>1192</v>
      </c>
      <c r="E18" s="188">
        <v>1192</v>
      </c>
      <c r="F18" s="188">
        <v>1192</v>
      </c>
      <c r="G18" s="188">
        <v>1192</v>
      </c>
      <c r="H18" s="188">
        <v>1192</v>
      </c>
      <c r="I18" s="188">
        <v>1192</v>
      </c>
      <c r="J18" s="188">
        <v>1191</v>
      </c>
      <c r="K18" s="188">
        <v>1192</v>
      </c>
      <c r="L18" s="188">
        <v>1192</v>
      </c>
      <c r="M18" s="188">
        <v>1192</v>
      </c>
      <c r="N18" s="188">
        <v>1192</v>
      </c>
      <c r="O18" s="188">
        <v>1191</v>
      </c>
      <c r="P18" s="188">
        <v>1191</v>
      </c>
      <c r="Q18" s="188">
        <v>1190</v>
      </c>
      <c r="R18" s="188">
        <v>1190</v>
      </c>
      <c r="S18" s="188">
        <v>1189</v>
      </c>
      <c r="T18" s="188">
        <v>1190</v>
      </c>
      <c r="U18" s="188">
        <v>1189</v>
      </c>
      <c r="V18" s="188">
        <v>1189</v>
      </c>
      <c r="W18" s="188">
        <v>1189</v>
      </c>
      <c r="X18" s="188">
        <v>1189</v>
      </c>
      <c r="Y18" s="188">
        <v>1190</v>
      </c>
      <c r="Z18" s="188">
        <v>28582</v>
      </c>
      <c r="AA18" s="67"/>
      <c r="AB18" s="67"/>
      <c r="AC18" s="67"/>
    </row>
    <row r="19" spans="1:29" x14ac:dyDescent="0.2">
      <c r="A19" s="187">
        <v>44939</v>
      </c>
      <c r="B19" s="188">
        <v>1195</v>
      </c>
      <c r="C19" s="188">
        <v>1195</v>
      </c>
      <c r="D19" s="188">
        <v>1195</v>
      </c>
      <c r="E19" s="188">
        <v>1195</v>
      </c>
      <c r="F19" s="188">
        <v>1195</v>
      </c>
      <c r="G19" s="188">
        <v>1195</v>
      </c>
      <c r="H19" s="188">
        <v>1194</v>
      </c>
      <c r="I19" s="188">
        <v>1193</v>
      </c>
      <c r="J19" s="188">
        <v>1194</v>
      </c>
      <c r="K19" s="188">
        <v>1194</v>
      </c>
      <c r="L19" s="188">
        <v>1194</v>
      </c>
      <c r="M19" s="188">
        <v>1195</v>
      </c>
      <c r="N19" s="188">
        <v>1195</v>
      </c>
      <c r="O19" s="188">
        <v>1194</v>
      </c>
      <c r="P19" s="188">
        <v>1194</v>
      </c>
      <c r="Q19" s="188">
        <v>1194</v>
      </c>
      <c r="R19" s="188">
        <v>1193</v>
      </c>
      <c r="S19" s="188">
        <v>1193</v>
      </c>
      <c r="T19" s="188">
        <v>1193</v>
      </c>
      <c r="U19" s="188">
        <v>1192</v>
      </c>
      <c r="V19" s="188">
        <v>1193</v>
      </c>
      <c r="W19" s="188">
        <v>1193</v>
      </c>
      <c r="X19" s="188">
        <v>1193</v>
      </c>
      <c r="Y19" s="188">
        <v>1193</v>
      </c>
      <c r="Z19" s="188">
        <v>28654</v>
      </c>
      <c r="AA19" s="67"/>
      <c r="AB19" s="67"/>
      <c r="AC19" s="67"/>
    </row>
    <row r="20" spans="1:29" x14ac:dyDescent="0.2">
      <c r="A20" s="187">
        <v>44940</v>
      </c>
      <c r="B20" s="188">
        <v>1163</v>
      </c>
      <c r="C20" s="188">
        <v>1163</v>
      </c>
      <c r="D20" s="188">
        <v>1163</v>
      </c>
      <c r="E20" s="188">
        <v>1163</v>
      </c>
      <c r="F20" s="188">
        <v>1163</v>
      </c>
      <c r="G20" s="188">
        <v>1163</v>
      </c>
      <c r="H20" s="188">
        <v>1163</v>
      </c>
      <c r="I20" s="188">
        <v>1163</v>
      </c>
      <c r="J20" s="188">
        <v>1163</v>
      </c>
      <c r="K20" s="188">
        <v>1163</v>
      </c>
      <c r="L20" s="188">
        <v>1163</v>
      </c>
      <c r="M20" s="188">
        <v>1162</v>
      </c>
      <c r="N20" s="188">
        <v>1161</v>
      </c>
      <c r="O20" s="188">
        <v>1161</v>
      </c>
      <c r="P20" s="188">
        <v>1161</v>
      </c>
      <c r="Q20" s="188">
        <v>1161</v>
      </c>
      <c r="R20" s="188">
        <v>1161</v>
      </c>
      <c r="S20" s="188">
        <v>1160</v>
      </c>
      <c r="T20" s="188">
        <v>1160</v>
      </c>
      <c r="U20" s="188">
        <v>1160</v>
      </c>
      <c r="V20" s="188">
        <v>1160</v>
      </c>
      <c r="W20" s="188">
        <v>1160</v>
      </c>
      <c r="X20" s="188">
        <v>1160</v>
      </c>
      <c r="Y20" s="188">
        <v>1160</v>
      </c>
      <c r="Z20" s="188">
        <v>27880</v>
      </c>
      <c r="AA20" s="67"/>
      <c r="AB20" s="67"/>
      <c r="AC20" s="67"/>
    </row>
    <row r="21" spans="1:29" x14ac:dyDescent="0.2">
      <c r="A21" s="187">
        <v>44941</v>
      </c>
      <c r="B21" s="188">
        <v>1178</v>
      </c>
      <c r="C21" s="188">
        <v>1177</v>
      </c>
      <c r="D21" s="188">
        <v>1178</v>
      </c>
      <c r="E21" s="188">
        <v>1178</v>
      </c>
      <c r="F21" s="188">
        <v>1178</v>
      </c>
      <c r="G21" s="188">
        <v>1178</v>
      </c>
      <c r="H21" s="188">
        <v>1179</v>
      </c>
      <c r="I21" s="188">
        <v>1180</v>
      </c>
      <c r="J21" s="188">
        <v>1180</v>
      </c>
      <c r="K21" s="188">
        <v>1180</v>
      </c>
      <c r="L21" s="188">
        <v>1180</v>
      </c>
      <c r="M21" s="188">
        <v>1180</v>
      </c>
      <c r="N21" s="188">
        <v>1180</v>
      </c>
      <c r="O21" s="188">
        <v>1181</v>
      </c>
      <c r="P21" s="188">
        <v>1181</v>
      </c>
      <c r="Q21" s="188">
        <v>1180</v>
      </c>
      <c r="R21" s="188">
        <v>1179</v>
      </c>
      <c r="S21" s="188">
        <v>1178</v>
      </c>
      <c r="T21" s="188">
        <v>1178</v>
      </c>
      <c r="U21" s="188">
        <v>1178</v>
      </c>
      <c r="V21" s="188">
        <v>1179</v>
      </c>
      <c r="W21" s="188">
        <v>1178</v>
      </c>
      <c r="X21" s="188">
        <v>1178</v>
      </c>
      <c r="Y21" s="188">
        <v>1178</v>
      </c>
      <c r="Z21" s="188">
        <v>28294</v>
      </c>
      <c r="AA21" s="67"/>
      <c r="AB21" s="67"/>
      <c r="AC21" s="67"/>
    </row>
    <row r="22" spans="1:29" x14ac:dyDescent="0.2">
      <c r="A22" s="187">
        <v>44942</v>
      </c>
      <c r="B22" s="188">
        <v>1214</v>
      </c>
      <c r="C22" s="188">
        <v>1214</v>
      </c>
      <c r="D22" s="188">
        <v>1215</v>
      </c>
      <c r="E22" s="188">
        <v>1214</v>
      </c>
      <c r="F22" s="188">
        <v>1214</v>
      </c>
      <c r="G22" s="188">
        <v>1215</v>
      </c>
      <c r="H22" s="188">
        <v>1214</v>
      </c>
      <c r="I22" s="188">
        <v>1214</v>
      </c>
      <c r="J22" s="188">
        <v>1215</v>
      </c>
      <c r="K22" s="188">
        <v>1216</v>
      </c>
      <c r="L22" s="188">
        <v>1216</v>
      </c>
      <c r="M22" s="188">
        <v>1216</v>
      </c>
      <c r="N22" s="188">
        <v>1216</v>
      </c>
      <c r="O22" s="188">
        <v>1216</v>
      </c>
      <c r="P22" s="188">
        <v>1216</v>
      </c>
      <c r="Q22" s="188">
        <v>1216</v>
      </c>
      <c r="R22" s="188">
        <v>1216</v>
      </c>
      <c r="S22" s="188">
        <v>1216</v>
      </c>
      <c r="T22" s="188">
        <v>1216</v>
      </c>
      <c r="U22" s="188">
        <v>1216</v>
      </c>
      <c r="V22" s="188">
        <v>1216</v>
      </c>
      <c r="W22" s="188">
        <v>1216</v>
      </c>
      <c r="X22" s="188">
        <v>1216</v>
      </c>
      <c r="Y22" s="188">
        <v>1216</v>
      </c>
      <c r="Z22" s="188">
        <v>29169</v>
      </c>
      <c r="AA22" s="67"/>
      <c r="AB22" s="67"/>
      <c r="AC22" s="67"/>
    </row>
    <row r="23" spans="1:29" x14ac:dyDescent="0.2">
      <c r="A23" s="187">
        <v>44943</v>
      </c>
      <c r="B23" s="188">
        <v>1178</v>
      </c>
      <c r="C23" s="188">
        <v>1179</v>
      </c>
      <c r="D23" s="188">
        <v>1181</v>
      </c>
      <c r="E23" s="188">
        <v>1178</v>
      </c>
      <c r="F23" s="188">
        <v>1178</v>
      </c>
      <c r="G23" s="188">
        <v>1177</v>
      </c>
      <c r="H23" s="188">
        <v>1178</v>
      </c>
      <c r="I23" s="188">
        <v>1177</v>
      </c>
      <c r="J23" s="188">
        <v>1178</v>
      </c>
      <c r="K23" s="188">
        <v>1178</v>
      </c>
      <c r="L23" s="188">
        <v>1178</v>
      </c>
      <c r="M23" s="188">
        <v>1177</v>
      </c>
      <c r="N23" s="188">
        <v>1177</v>
      </c>
      <c r="O23" s="188">
        <v>1178</v>
      </c>
      <c r="P23" s="188">
        <v>1178</v>
      </c>
      <c r="Q23" s="188">
        <v>1178</v>
      </c>
      <c r="R23" s="188">
        <v>1178</v>
      </c>
      <c r="S23" s="188">
        <v>1177</v>
      </c>
      <c r="T23" s="188">
        <v>1177</v>
      </c>
      <c r="U23" s="188">
        <v>1177</v>
      </c>
      <c r="V23" s="188">
        <v>1177</v>
      </c>
      <c r="W23" s="188">
        <v>1177</v>
      </c>
      <c r="X23" s="188">
        <v>1176</v>
      </c>
      <c r="Y23" s="188">
        <v>1176</v>
      </c>
      <c r="Z23" s="188">
        <v>28263</v>
      </c>
      <c r="AA23" s="67"/>
      <c r="AB23" s="67"/>
      <c r="AC23" s="67"/>
    </row>
    <row r="24" spans="1:29" x14ac:dyDescent="0.2">
      <c r="A24" s="187">
        <v>44944</v>
      </c>
      <c r="B24" s="188">
        <v>1167</v>
      </c>
      <c r="C24" s="188">
        <v>1167</v>
      </c>
      <c r="D24" s="188">
        <v>1167</v>
      </c>
      <c r="E24" s="188">
        <v>1168</v>
      </c>
      <c r="F24" s="188">
        <v>1167</v>
      </c>
      <c r="G24" s="188">
        <v>1167</v>
      </c>
      <c r="H24" s="188">
        <v>1167</v>
      </c>
      <c r="I24" s="188">
        <v>1167</v>
      </c>
      <c r="J24" s="188">
        <v>1167</v>
      </c>
      <c r="K24" s="188">
        <v>1168</v>
      </c>
      <c r="L24" s="188">
        <v>1168</v>
      </c>
      <c r="M24" s="188">
        <v>1169</v>
      </c>
      <c r="N24" s="188">
        <v>1168</v>
      </c>
      <c r="O24" s="188">
        <v>1168</v>
      </c>
      <c r="P24" s="188">
        <v>1167</v>
      </c>
      <c r="Q24" s="188">
        <v>1167</v>
      </c>
      <c r="R24" s="188">
        <v>1166</v>
      </c>
      <c r="S24" s="188">
        <v>1165</v>
      </c>
      <c r="T24" s="188">
        <v>1165</v>
      </c>
      <c r="U24" s="188">
        <v>1165</v>
      </c>
      <c r="V24" s="188">
        <v>1164</v>
      </c>
      <c r="W24" s="188">
        <v>1164</v>
      </c>
      <c r="X24" s="188">
        <v>1164</v>
      </c>
      <c r="Y24" s="188">
        <v>1165</v>
      </c>
      <c r="Z24" s="188">
        <v>27997</v>
      </c>
      <c r="AA24" s="67"/>
      <c r="AB24" s="67"/>
      <c r="AC24" s="67"/>
    </row>
    <row r="25" spans="1:29" x14ac:dyDescent="0.2">
      <c r="A25" s="187">
        <v>44945</v>
      </c>
      <c r="B25" s="188">
        <v>1192</v>
      </c>
      <c r="C25" s="188">
        <v>1193</v>
      </c>
      <c r="D25" s="188">
        <v>1193</v>
      </c>
      <c r="E25" s="188">
        <v>1193</v>
      </c>
      <c r="F25" s="188">
        <v>1192</v>
      </c>
      <c r="G25" s="188">
        <v>1192</v>
      </c>
      <c r="H25" s="188">
        <v>1192</v>
      </c>
      <c r="I25" s="188">
        <v>1192</v>
      </c>
      <c r="J25" s="188">
        <v>1192</v>
      </c>
      <c r="K25" s="188">
        <v>1192</v>
      </c>
      <c r="L25" s="188">
        <v>1192</v>
      </c>
      <c r="M25" s="188">
        <v>1192</v>
      </c>
      <c r="N25" s="188">
        <v>1191</v>
      </c>
      <c r="O25" s="188">
        <v>1191</v>
      </c>
      <c r="P25" s="188">
        <v>1191</v>
      </c>
      <c r="Q25" s="188">
        <v>1191</v>
      </c>
      <c r="R25" s="188">
        <v>1191</v>
      </c>
      <c r="S25" s="188">
        <v>1190</v>
      </c>
      <c r="T25" s="188">
        <v>1191</v>
      </c>
      <c r="U25" s="188">
        <v>1190</v>
      </c>
      <c r="V25" s="188">
        <v>1190</v>
      </c>
      <c r="W25" s="188">
        <v>1190</v>
      </c>
      <c r="X25" s="188">
        <v>1191</v>
      </c>
      <c r="Y25" s="188">
        <v>1190</v>
      </c>
      <c r="Z25" s="188">
        <v>28594</v>
      </c>
      <c r="AA25" s="67"/>
      <c r="AB25" s="67"/>
      <c r="AC25" s="67"/>
    </row>
    <row r="26" spans="1:29" x14ac:dyDescent="0.2">
      <c r="A26" s="187">
        <v>44946</v>
      </c>
      <c r="B26" s="188">
        <v>1184</v>
      </c>
      <c r="C26" s="188">
        <v>1185</v>
      </c>
      <c r="D26" s="188">
        <v>1183</v>
      </c>
      <c r="E26" s="188">
        <v>1183</v>
      </c>
      <c r="F26" s="188">
        <v>1183</v>
      </c>
      <c r="G26" s="188">
        <v>1183</v>
      </c>
      <c r="H26" s="188">
        <v>1184</v>
      </c>
      <c r="I26" s="188">
        <v>1183</v>
      </c>
      <c r="J26" s="188">
        <v>1184</v>
      </c>
      <c r="K26" s="188">
        <v>1185</v>
      </c>
      <c r="L26" s="188">
        <v>1185</v>
      </c>
      <c r="M26" s="188">
        <v>1184</v>
      </c>
      <c r="N26" s="188">
        <v>1184</v>
      </c>
      <c r="O26" s="188">
        <v>1183</v>
      </c>
      <c r="P26" s="188">
        <v>1181</v>
      </c>
      <c r="Q26" s="188">
        <v>1180</v>
      </c>
      <c r="R26" s="188">
        <v>1178</v>
      </c>
      <c r="S26" s="188">
        <v>1177</v>
      </c>
      <c r="T26" s="188">
        <v>1177</v>
      </c>
      <c r="U26" s="188">
        <v>1177</v>
      </c>
      <c r="V26" s="188">
        <v>1177</v>
      </c>
      <c r="W26" s="188">
        <v>1159</v>
      </c>
      <c r="X26" s="188">
        <v>1157</v>
      </c>
      <c r="Y26" s="188">
        <v>1156</v>
      </c>
      <c r="Z26" s="188">
        <v>28292</v>
      </c>
      <c r="AA26" s="67"/>
      <c r="AB26" s="67"/>
      <c r="AC26" s="67"/>
    </row>
    <row r="27" spans="1:29" x14ac:dyDescent="0.2">
      <c r="A27" s="187">
        <v>44947</v>
      </c>
      <c r="B27" s="188">
        <v>1147</v>
      </c>
      <c r="C27" s="188">
        <v>1147</v>
      </c>
      <c r="D27" s="188">
        <v>1169</v>
      </c>
      <c r="E27" s="188">
        <v>1174</v>
      </c>
      <c r="F27" s="188">
        <v>1173</v>
      </c>
      <c r="G27" s="188">
        <v>1172</v>
      </c>
      <c r="H27" s="188">
        <v>1172</v>
      </c>
      <c r="I27" s="188">
        <v>1173</v>
      </c>
      <c r="J27" s="188">
        <v>1172</v>
      </c>
      <c r="K27" s="188">
        <v>1173</v>
      </c>
      <c r="L27" s="188">
        <v>1173</v>
      </c>
      <c r="M27" s="188">
        <v>1173</v>
      </c>
      <c r="N27" s="188">
        <v>1172</v>
      </c>
      <c r="O27" s="188">
        <v>1171</v>
      </c>
      <c r="P27" s="188">
        <v>1171</v>
      </c>
      <c r="Q27" s="188">
        <v>1170</v>
      </c>
      <c r="R27" s="188">
        <v>1162</v>
      </c>
      <c r="S27" s="188">
        <v>1168</v>
      </c>
      <c r="T27" s="188">
        <v>1169</v>
      </c>
      <c r="U27" s="188">
        <v>1161</v>
      </c>
      <c r="V27" s="188">
        <v>1147</v>
      </c>
      <c r="W27" s="188">
        <v>1147</v>
      </c>
      <c r="X27" s="188">
        <v>1147</v>
      </c>
      <c r="Y27" s="188">
        <v>1150</v>
      </c>
      <c r="Z27" s="188">
        <v>27953</v>
      </c>
      <c r="AA27" s="67"/>
      <c r="AB27" s="67"/>
      <c r="AC27" s="67"/>
    </row>
    <row r="28" spans="1:29" x14ac:dyDescent="0.2">
      <c r="A28" s="187">
        <v>44948</v>
      </c>
      <c r="B28" s="188">
        <v>1181</v>
      </c>
      <c r="C28" s="188">
        <v>1177</v>
      </c>
      <c r="D28" s="188">
        <v>1181</v>
      </c>
      <c r="E28" s="188">
        <v>1181</v>
      </c>
      <c r="F28" s="188">
        <v>1180</v>
      </c>
      <c r="G28" s="188">
        <v>1181</v>
      </c>
      <c r="H28" s="188">
        <v>1180</v>
      </c>
      <c r="I28" s="188">
        <v>1180</v>
      </c>
      <c r="J28" s="188">
        <v>1180</v>
      </c>
      <c r="K28" s="188">
        <v>1178</v>
      </c>
      <c r="L28" s="188">
        <v>1152</v>
      </c>
      <c r="M28" s="188">
        <v>1152</v>
      </c>
      <c r="N28" s="188">
        <v>1152</v>
      </c>
      <c r="O28" s="188">
        <v>1152</v>
      </c>
      <c r="P28" s="188">
        <v>1152</v>
      </c>
      <c r="Q28" s="188">
        <v>1152</v>
      </c>
      <c r="R28" s="188">
        <v>1152</v>
      </c>
      <c r="S28" s="188">
        <v>1151</v>
      </c>
      <c r="T28" s="188">
        <v>1151</v>
      </c>
      <c r="U28" s="188">
        <v>1152</v>
      </c>
      <c r="V28" s="188">
        <v>1152</v>
      </c>
      <c r="W28" s="188">
        <v>1152</v>
      </c>
      <c r="X28" s="188">
        <v>1151</v>
      </c>
      <c r="Y28" s="188">
        <v>1151</v>
      </c>
      <c r="Z28" s="188">
        <v>27923</v>
      </c>
      <c r="AA28" s="67"/>
      <c r="AB28" s="67"/>
      <c r="AC28" s="67"/>
    </row>
    <row r="29" spans="1:29" x14ac:dyDescent="0.2">
      <c r="A29" s="187">
        <v>44949</v>
      </c>
      <c r="B29" s="188">
        <v>1186</v>
      </c>
      <c r="C29" s="188">
        <v>1186</v>
      </c>
      <c r="D29" s="188">
        <v>1186</v>
      </c>
      <c r="E29" s="188">
        <v>1186</v>
      </c>
      <c r="F29" s="188">
        <v>1186</v>
      </c>
      <c r="G29" s="188">
        <v>1184</v>
      </c>
      <c r="H29" s="188">
        <v>1185</v>
      </c>
      <c r="I29" s="188">
        <v>1186</v>
      </c>
      <c r="J29" s="188">
        <v>1187</v>
      </c>
      <c r="K29" s="188">
        <v>1188</v>
      </c>
      <c r="L29" s="188">
        <v>1188</v>
      </c>
      <c r="M29" s="188">
        <v>1187</v>
      </c>
      <c r="N29" s="188">
        <v>1187</v>
      </c>
      <c r="O29" s="188">
        <v>1187</v>
      </c>
      <c r="P29" s="188">
        <v>1187</v>
      </c>
      <c r="Q29" s="188">
        <v>1186</v>
      </c>
      <c r="R29" s="188">
        <v>1185</v>
      </c>
      <c r="S29" s="188">
        <v>1184</v>
      </c>
      <c r="T29" s="188">
        <v>1184</v>
      </c>
      <c r="U29" s="188">
        <v>1183</v>
      </c>
      <c r="V29" s="188">
        <v>1184</v>
      </c>
      <c r="W29" s="188">
        <v>1183</v>
      </c>
      <c r="X29" s="188">
        <v>1184</v>
      </c>
      <c r="Y29" s="188">
        <v>1184</v>
      </c>
      <c r="Z29" s="188">
        <v>28453</v>
      </c>
      <c r="AA29" s="67"/>
      <c r="AB29" s="67"/>
      <c r="AC29" s="67"/>
    </row>
    <row r="30" spans="1:29" x14ac:dyDescent="0.2">
      <c r="A30" s="187">
        <v>44950</v>
      </c>
      <c r="B30" s="188">
        <v>1171</v>
      </c>
      <c r="C30" s="188">
        <v>1171</v>
      </c>
      <c r="D30" s="188">
        <v>1172</v>
      </c>
      <c r="E30" s="188">
        <v>1172</v>
      </c>
      <c r="F30" s="188">
        <v>1170</v>
      </c>
      <c r="G30" s="188">
        <v>1171</v>
      </c>
      <c r="H30" s="188">
        <v>1170</v>
      </c>
      <c r="I30" s="188">
        <v>1170</v>
      </c>
      <c r="J30" s="188">
        <v>1175</v>
      </c>
      <c r="K30" s="188">
        <v>1177</v>
      </c>
      <c r="L30" s="188">
        <v>1177</v>
      </c>
      <c r="M30" s="188">
        <v>1177</v>
      </c>
      <c r="N30" s="188">
        <v>1177</v>
      </c>
      <c r="O30" s="188">
        <v>1177</v>
      </c>
      <c r="P30" s="188">
        <v>1176</v>
      </c>
      <c r="Q30" s="188">
        <v>1176</v>
      </c>
      <c r="R30" s="188">
        <v>1174</v>
      </c>
      <c r="S30" s="188">
        <v>1173</v>
      </c>
      <c r="T30" s="188">
        <v>1174</v>
      </c>
      <c r="U30" s="188">
        <v>1173</v>
      </c>
      <c r="V30" s="188">
        <v>1173</v>
      </c>
      <c r="W30" s="188">
        <v>1173</v>
      </c>
      <c r="X30" s="188">
        <v>1174</v>
      </c>
      <c r="Y30" s="188">
        <v>1174</v>
      </c>
      <c r="Z30" s="188">
        <v>28167</v>
      </c>
      <c r="AA30" s="67"/>
      <c r="AB30" s="67"/>
      <c r="AC30" s="67"/>
    </row>
    <row r="31" spans="1:29" x14ac:dyDescent="0.2">
      <c r="A31" s="187">
        <v>44951</v>
      </c>
      <c r="B31" s="188">
        <v>1204</v>
      </c>
      <c r="C31" s="188">
        <v>1204</v>
      </c>
      <c r="D31" s="188">
        <v>1203</v>
      </c>
      <c r="E31" s="188">
        <v>1203</v>
      </c>
      <c r="F31" s="188">
        <v>1203</v>
      </c>
      <c r="G31" s="188">
        <v>1203</v>
      </c>
      <c r="H31" s="188">
        <v>1203</v>
      </c>
      <c r="I31" s="188">
        <v>1203</v>
      </c>
      <c r="J31" s="188">
        <v>1204</v>
      </c>
      <c r="K31" s="188">
        <v>1205</v>
      </c>
      <c r="L31" s="188">
        <v>1204</v>
      </c>
      <c r="M31" s="188">
        <v>1203</v>
      </c>
      <c r="N31" s="188">
        <v>1203</v>
      </c>
      <c r="O31" s="188">
        <v>1203</v>
      </c>
      <c r="P31" s="188">
        <v>1203</v>
      </c>
      <c r="Q31" s="188">
        <v>1202</v>
      </c>
      <c r="R31" s="188">
        <v>1203</v>
      </c>
      <c r="S31" s="188">
        <v>1202</v>
      </c>
      <c r="T31" s="188">
        <v>1202</v>
      </c>
      <c r="U31" s="188">
        <v>1203</v>
      </c>
      <c r="V31" s="188">
        <v>1204</v>
      </c>
      <c r="W31" s="188">
        <v>1204</v>
      </c>
      <c r="X31" s="188">
        <v>1204</v>
      </c>
      <c r="Y31" s="188">
        <v>1204</v>
      </c>
      <c r="Z31" s="188">
        <v>28879</v>
      </c>
      <c r="AA31" s="67"/>
      <c r="AB31" s="67"/>
      <c r="AC31" s="67"/>
    </row>
    <row r="32" spans="1:29" x14ac:dyDescent="0.2">
      <c r="A32" s="187">
        <v>44952</v>
      </c>
      <c r="B32" s="188">
        <v>1178</v>
      </c>
      <c r="C32" s="188">
        <v>1178</v>
      </c>
      <c r="D32" s="188">
        <v>1178</v>
      </c>
      <c r="E32" s="188">
        <v>1178</v>
      </c>
      <c r="F32" s="188">
        <v>1178</v>
      </c>
      <c r="G32" s="188">
        <v>1177</v>
      </c>
      <c r="H32" s="188">
        <v>1177</v>
      </c>
      <c r="I32" s="188">
        <v>1177</v>
      </c>
      <c r="J32" s="188">
        <v>1178</v>
      </c>
      <c r="K32" s="188">
        <v>1178</v>
      </c>
      <c r="L32" s="188">
        <v>1178</v>
      </c>
      <c r="M32" s="188">
        <v>1177</v>
      </c>
      <c r="N32" s="188">
        <v>1178</v>
      </c>
      <c r="O32" s="188">
        <v>1177</v>
      </c>
      <c r="P32" s="188">
        <v>1178</v>
      </c>
      <c r="Q32" s="188">
        <v>1177</v>
      </c>
      <c r="R32" s="188">
        <v>1176</v>
      </c>
      <c r="S32" s="188">
        <v>1174</v>
      </c>
      <c r="T32" s="188">
        <v>1174</v>
      </c>
      <c r="U32" s="188">
        <v>1174</v>
      </c>
      <c r="V32" s="188">
        <v>1174</v>
      </c>
      <c r="W32" s="188">
        <v>1173</v>
      </c>
      <c r="X32" s="188">
        <v>1173</v>
      </c>
      <c r="Y32" s="188">
        <v>1173</v>
      </c>
      <c r="Z32" s="188">
        <v>28233</v>
      </c>
      <c r="AA32" s="67"/>
      <c r="AB32" s="67"/>
      <c r="AC32" s="67"/>
    </row>
    <row r="33" spans="1:29" x14ac:dyDescent="0.2">
      <c r="A33" s="187">
        <v>44953</v>
      </c>
      <c r="B33" s="188">
        <v>1186</v>
      </c>
      <c r="C33" s="188">
        <v>1186</v>
      </c>
      <c r="D33" s="188">
        <v>1186</v>
      </c>
      <c r="E33" s="188">
        <v>1186</v>
      </c>
      <c r="F33" s="188">
        <v>1186</v>
      </c>
      <c r="G33" s="188">
        <v>1185</v>
      </c>
      <c r="H33" s="188">
        <v>1185</v>
      </c>
      <c r="I33" s="188">
        <v>1185</v>
      </c>
      <c r="J33" s="188">
        <v>1186</v>
      </c>
      <c r="K33" s="188">
        <v>1187</v>
      </c>
      <c r="L33" s="188">
        <v>1187</v>
      </c>
      <c r="M33" s="188">
        <v>1186</v>
      </c>
      <c r="N33" s="188">
        <v>1185</v>
      </c>
      <c r="O33" s="188">
        <v>1185</v>
      </c>
      <c r="P33" s="188">
        <v>1184</v>
      </c>
      <c r="Q33" s="188">
        <v>1184</v>
      </c>
      <c r="R33" s="188">
        <v>1185</v>
      </c>
      <c r="S33" s="188">
        <v>1184</v>
      </c>
      <c r="T33" s="188">
        <v>1184</v>
      </c>
      <c r="U33" s="188">
        <v>1184</v>
      </c>
      <c r="V33" s="188">
        <v>1184</v>
      </c>
      <c r="W33" s="188">
        <v>1185</v>
      </c>
      <c r="X33" s="188">
        <v>1183</v>
      </c>
      <c r="Y33" s="188">
        <v>1184</v>
      </c>
      <c r="Z33" s="188">
        <v>28442</v>
      </c>
      <c r="AA33" s="67"/>
      <c r="AB33" s="67"/>
      <c r="AC33" s="67"/>
    </row>
    <row r="34" spans="1:29" x14ac:dyDescent="0.2">
      <c r="A34" s="187">
        <v>44954</v>
      </c>
      <c r="B34" s="188">
        <v>1184</v>
      </c>
      <c r="C34" s="188">
        <v>1184</v>
      </c>
      <c r="D34" s="188">
        <v>1184</v>
      </c>
      <c r="E34" s="188">
        <v>1184</v>
      </c>
      <c r="F34" s="188">
        <v>1184</v>
      </c>
      <c r="G34" s="188">
        <v>1185</v>
      </c>
      <c r="H34" s="188">
        <v>1185</v>
      </c>
      <c r="I34" s="188">
        <v>1186</v>
      </c>
      <c r="J34" s="188">
        <v>1187</v>
      </c>
      <c r="K34" s="188">
        <v>1188</v>
      </c>
      <c r="L34" s="188">
        <v>1188</v>
      </c>
      <c r="M34" s="188">
        <v>1188</v>
      </c>
      <c r="N34" s="188">
        <v>1188</v>
      </c>
      <c r="O34" s="188">
        <v>1188</v>
      </c>
      <c r="P34" s="188">
        <v>1187</v>
      </c>
      <c r="Q34" s="188">
        <v>1186</v>
      </c>
      <c r="R34" s="188">
        <v>1186</v>
      </c>
      <c r="S34" s="188">
        <v>1186</v>
      </c>
      <c r="T34" s="188">
        <v>1185</v>
      </c>
      <c r="U34" s="188">
        <v>1184</v>
      </c>
      <c r="V34" s="188">
        <v>1184</v>
      </c>
      <c r="W34" s="188">
        <v>1184</v>
      </c>
      <c r="X34" s="188">
        <v>1184</v>
      </c>
      <c r="Y34" s="188">
        <v>1184</v>
      </c>
      <c r="Z34" s="188">
        <v>28453</v>
      </c>
      <c r="AA34" s="67"/>
      <c r="AB34" s="67"/>
      <c r="AC34" s="67"/>
    </row>
    <row r="35" spans="1:29" x14ac:dyDescent="0.2">
      <c r="A35" s="187">
        <v>44955</v>
      </c>
      <c r="B35" s="188">
        <v>1181</v>
      </c>
      <c r="C35" s="188">
        <v>1181</v>
      </c>
      <c r="D35" s="188">
        <v>1181</v>
      </c>
      <c r="E35" s="188">
        <v>1181</v>
      </c>
      <c r="F35" s="188">
        <v>1181</v>
      </c>
      <c r="G35" s="188">
        <v>1181</v>
      </c>
      <c r="H35" s="188">
        <v>1181</v>
      </c>
      <c r="I35" s="188">
        <v>1181</v>
      </c>
      <c r="J35" s="188">
        <v>1182</v>
      </c>
      <c r="K35" s="188">
        <v>1183</v>
      </c>
      <c r="L35" s="188">
        <v>1181</v>
      </c>
      <c r="M35" s="188">
        <v>1180</v>
      </c>
      <c r="N35" s="188">
        <v>1180</v>
      </c>
      <c r="O35" s="188">
        <v>1179</v>
      </c>
      <c r="P35" s="188">
        <v>1179</v>
      </c>
      <c r="Q35" s="188">
        <v>1181</v>
      </c>
      <c r="R35" s="188">
        <v>1181</v>
      </c>
      <c r="S35" s="188">
        <v>1181</v>
      </c>
      <c r="T35" s="188">
        <v>1180</v>
      </c>
      <c r="U35" s="188">
        <v>1180</v>
      </c>
      <c r="V35" s="188">
        <v>1180</v>
      </c>
      <c r="W35" s="188">
        <v>1180</v>
      </c>
      <c r="X35" s="188">
        <v>1179</v>
      </c>
      <c r="Y35" s="188">
        <v>1180</v>
      </c>
      <c r="Z35" s="188">
        <v>28334</v>
      </c>
      <c r="AA35" s="67"/>
      <c r="AB35" s="67"/>
      <c r="AC35" s="67"/>
    </row>
    <row r="36" spans="1:29" x14ac:dyDescent="0.2">
      <c r="A36" s="187">
        <v>44956</v>
      </c>
      <c r="B36" s="188">
        <v>1186</v>
      </c>
      <c r="C36" s="188">
        <v>1186</v>
      </c>
      <c r="D36" s="188">
        <v>1186</v>
      </c>
      <c r="E36" s="188">
        <v>1186</v>
      </c>
      <c r="F36" s="188">
        <v>1185</v>
      </c>
      <c r="G36" s="188">
        <v>1185</v>
      </c>
      <c r="H36" s="188">
        <v>1184</v>
      </c>
      <c r="I36" s="188">
        <v>1184</v>
      </c>
      <c r="J36" s="188">
        <v>1183</v>
      </c>
      <c r="K36" s="188">
        <v>1187</v>
      </c>
      <c r="L36" s="188">
        <v>1185</v>
      </c>
      <c r="M36" s="188">
        <v>1184</v>
      </c>
      <c r="N36" s="188">
        <v>1185</v>
      </c>
      <c r="O36" s="188">
        <v>1185</v>
      </c>
      <c r="P36" s="188">
        <v>1185</v>
      </c>
      <c r="Q36" s="188">
        <v>1185</v>
      </c>
      <c r="R36" s="188">
        <v>1183</v>
      </c>
      <c r="S36" s="188">
        <v>1182</v>
      </c>
      <c r="T36" s="188">
        <v>1181</v>
      </c>
      <c r="U36" s="188">
        <v>1181</v>
      </c>
      <c r="V36" s="188">
        <v>1181</v>
      </c>
      <c r="W36" s="188">
        <v>1181</v>
      </c>
      <c r="X36" s="188">
        <v>1182</v>
      </c>
      <c r="Y36" s="188">
        <v>1182</v>
      </c>
      <c r="Z36" s="188">
        <v>28414</v>
      </c>
      <c r="AA36" s="67"/>
      <c r="AB36" s="67"/>
      <c r="AC36" s="67"/>
    </row>
    <row r="37" spans="1:29" x14ac:dyDescent="0.2">
      <c r="A37" s="187">
        <v>44957</v>
      </c>
      <c r="B37" s="188">
        <v>1174</v>
      </c>
      <c r="C37" s="188">
        <v>1175</v>
      </c>
      <c r="D37" s="188">
        <v>1175</v>
      </c>
      <c r="E37" s="188">
        <v>1175</v>
      </c>
      <c r="F37" s="188">
        <v>1176</v>
      </c>
      <c r="G37" s="188">
        <v>1175</v>
      </c>
      <c r="H37" s="188">
        <v>1175</v>
      </c>
      <c r="I37" s="188">
        <v>1174</v>
      </c>
      <c r="J37" s="188">
        <v>1175</v>
      </c>
      <c r="K37" s="188">
        <v>1175</v>
      </c>
      <c r="L37" s="188">
        <v>1174</v>
      </c>
      <c r="M37" s="188">
        <v>1174</v>
      </c>
      <c r="N37" s="188">
        <v>1174</v>
      </c>
      <c r="O37" s="188">
        <v>1174</v>
      </c>
      <c r="P37" s="188">
        <v>1173</v>
      </c>
      <c r="Q37" s="188">
        <v>1173</v>
      </c>
      <c r="R37" s="188">
        <v>1173</v>
      </c>
      <c r="S37" s="188">
        <v>1172</v>
      </c>
      <c r="T37" s="188">
        <v>1173</v>
      </c>
      <c r="U37" s="188">
        <v>1173</v>
      </c>
      <c r="V37" s="188">
        <v>1173</v>
      </c>
      <c r="W37" s="188">
        <v>1173</v>
      </c>
      <c r="X37" s="188">
        <v>1172</v>
      </c>
      <c r="Y37" s="188">
        <v>1172</v>
      </c>
      <c r="Z37" s="188">
        <v>28172</v>
      </c>
      <c r="AA37" s="67"/>
      <c r="AB37" s="67"/>
      <c r="AC37" s="67"/>
    </row>
    <row r="38" spans="1:29" ht="15.75" x14ac:dyDescent="0.25">
      <c r="A38" s="198" t="s">
        <v>107</v>
      </c>
      <c r="B38" s="199">
        <v>36688</v>
      </c>
      <c r="C38" s="199">
        <v>36690</v>
      </c>
      <c r="D38" s="199">
        <v>36719</v>
      </c>
      <c r="E38" s="199">
        <v>36721</v>
      </c>
      <c r="F38" s="199">
        <v>36711</v>
      </c>
      <c r="G38" s="199">
        <v>36708</v>
      </c>
      <c r="H38" s="199">
        <v>36700</v>
      </c>
      <c r="I38" s="199">
        <v>36701</v>
      </c>
      <c r="J38" s="199">
        <v>36717</v>
      </c>
      <c r="K38" s="199">
        <v>36735</v>
      </c>
      <c r="L38" s="199">
        <v>36707</v>
      </c>
      <c r="M38" s="199">
        <v>36699</v>
      </c>
      <c r="N38" s="199">
        <v>36695</v>
      </c>
      <c r="O38" s="199">
        <v>36689</v>
      </c>
      <c r="P38" s="199">
        <v>36679</v>
      </c>
      <c r="Q38" s="199">
        <v>36674</v>
      </c>
      <c r="R38" s="199">
        <v>36652</v>
      </c>
      <c r="S38" s="199">
        <v>36628</v>
      </c>
      <c r="T38" s="199">
        <v>36632</v>
      </c>
      <c r="U38" s="199">
        <v>36622</v>
      </c>
      <c r="V38" s="199">
        <v>36611</v>
      </c>
      <c r="W38" s="199">
        <v>36598</v>
      </c>
      <c r="X38" s="199">
        <v>36591</v>
      </c>
      <c r="Y38" s="199">
        <v>36599</v>
      </c>
      <c r="Z38" s="199">
        <v>880166</v>
      </c>
      <c r="AA38" s="67"/>
      <c r="AB38" s="67"/>
      <c r="AC38" s="67"/>
    </row>
    <row r="39" spans="1:29" ht="15.75" x14ac:dyDescent="0.25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67"/>
      <c r="AB39" s="67"/>
      <c r="AC39" s="67"/>
    </row>
    <row r="40" spans="1:29" x14ac:dyDescent="0.2">
      <c r="A40" s="185" t="s">
        <v>0</v>
      </c>
      <c r="B40" s="186">
        <f>SUM(Z7:Z37)</f>
        <v>880166</v>
      </c>
      <c r="C40" s="20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AA40" s="67"/>
      <c r="AB40" s="67"/>
      <c r="AC40" s="67"/>
    </row>
    <row r="41" spans="1:29" ht="15.75" x14ac:dyDescent="0.25">
      <c r="A41" s="194" t="s">
        <v>102</v>
      </c>
      <c r="B41" s="220"/>
    </row>
    <row r="42" spans="1:29" ht="15.75" x14ac:dyDescent="0.25">
      <c r="A42" s="194" t="s">
        <v>124</v>
      </c>
      <c r="B42" s="186">
        <f>B40+B41</f>
        <v>880166</v>
      </c>
    </row>
    <row r="43" spans="1:29" ht="15.75" x14ac:dyDescent="0.25">
      <c r="A43" s="178" t="s">
        <v>104</v>
      </c>
      <c r="B43" s="179">
        <f>0</f>
        <v>0</v>
      </c>
    </row>
    <row r="44" spans="1:29" ht="15.75" x14ac:dyDescent="0.25">
      <c r="A44" s="178" t="s">
        <v>103</v>
      </c>
      <c r="B44" s="180">
        <f>B42-B43</f>
        <v>880166</v>
      </c>
    </row>
    <row r="45" spans="1:29" x14ac:dyDescent="0.2">
      <c r="A45" s="185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Z44"/>
  <sheetViews>
    <sheetView zoomScale="70" zoomScaleNormal="70" workbookViewId="0">
      <selection activeCell="B41" sqref="B41"/>
    </sheetView>
  </sheetViews>
  <sheetFormatPr defaultRowHeight="15" x14ac:dyDescent="0.2"/>
  <cols>
    <col min="1" max="1" width="20" customWidth="1"/>
    <col min="2" max="2" width="13.21875" customWidth="1"/>
    <col min="3" max="26" width="8.33203125" customWidth="1"/>
  </cols>
  <sheetData>
    <row r="1" spans="1:26" x14ac:dyDescent="0.2">
      <c r="A1" s="181" t="s">
        <v>14</v>
      </c>
    </row>
    <row r="2" spans="1:26" x14ac:dyDescent="0.2">
      <c r="A2" s="181" t="s">
        <v>49</v>
      </c>
    </row>
    <row r="3" spans="1:26" x14ac:dyDescent="0.2">
      <c r="A3" t="s">
        <v>44</v>
      </c>
      <c r="D3" s="182"/>
    </row>
    <row r="4" spans="1:26" x14ac:dyDescent="0.2">
      <c r="A4" s="183"/>
      <c r="C4" s="182"/>
      <c r="D4" s="182"/>
    </row>
    <row r="5" spans="1:26" x14ac:dyDescent="0.2">
      <c r="A5" s="183"/>
    </row>
    <row r="6" spans="1:26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6" x14ac:dyDescent="0.2">
      <c r="A7" s="187">
        <v>44927</v>
      </c>
      <c r="B7" s="188">
        <v>1172</v>
      </c>
      <c r="C7" s="188">
        <v>1172</v>
      </c>
      <c r="D7" s="188">
        <v>1172</v>
      </c>
      <c r="E7" s="188">
        <v>1172</v>
      </c>
      <c r="F7" s="188">
        <v>1172</v>
      </c>
      <c r="G7" s="188">
        <v>1171</v>
      </c>
      <c r="H7" s="188">
        <v>1171</v>
      </c>
      <c r="I7" s="188">
        <v>1171</v>
      </c>
      <c r="J7" s="188">
        <v>1172</v>
      </c>
      <c r="K7" s="188">
        <v>1172</v>
      </c>
      <c r="L7" s="188">
        <v>1172</v>
      </c>
      <c r="M7" s="188">
        <v>1173</v>
      </c>
      <c r="N7" s="188">
        <v>1173</v>
      </c>
      <c r="O7" s="188">
        <v>1173</v>
      </c>
      <c r="P7" s="188">
        <v>1173</v>
      </c>
      <c r="Q7" s="188">
        <v>1172</v>
      </c>
      <c r="R7" s="188">
        <v>1172</v>
      </c>
      <c r="S7" s="188">
        <v>1172</v>
      </c>
      <c r="T7" s="188">
        <v>1171</v>
      </c>
      <c r="U7" s="188">
        <v>1171</v>
      </c>
      <c r="V7" s="188">
        <v>1171</v>
      </c>
      <c r="W7" s="188">
        <v>1171</v>
      </c>
      <c r="X7" s="188">
        <v>1171</v>
      </c>
      <c r="Y7" s="188">
        <v>1171</v>
      </c>
      <c r="Z7" s="188">
        <v>28123</v>
      </c>
    </row>
    <row r="8" spans="1:26" x14ac:dyDescent="0.2">
      <c r="A8" s="187">
        <v>44928</v>
      </c>
      <c r="B8" s="188">
        <v>1174</v>
      </c>
      <c r="C8" s="188">
        <v>1174</v>
      </c>
      <c r="D8" s="188">
        <v>1174</v>
      </c>
      <c r="E8" s="188">
        <v>1175</v>
      </c>
      <c r="F8" s="188">
        <v>1176</v>
      </c>
      <c r="G8" s="188">
        <v>1176</v>
      </c>
      <c r="H8" s="188">
        <v>1175</v>
      </c>
      <c r="I8" s="188">
        <v>1175</v>
      </c>
      <c r="J8" s="188">
        <v>1176</v>
      </c>
      <c r="K8" s="188">
        <v>1176</v>
      </c>
      <c r="L8" s="188">
        <v>1176</v>
      </c>
      <c r="M8" s="188">
        <v>1176</v>
      </c>
      <c r="N8" s="188">
        <v>1176</v>
      </c>
      <c r="O8" s="188">
        <v>1175</v>
      </c>
      <c r="P8" s="188">
        <v>1169</v>
      </c>
      <c r="Q8" s="188">
        <v>1168</v>
      </c>
      <c r="R8" s="188">
        <v>1168</v>
      </c>
      <c r="S8" s="188">
        <v>1166</v>
      </c>
      <c r="T8" s="188">
        <v>1166</v>
      </c>
      <c r="U8" s="188">
        <v>1167</v>
      </c>
      <c r="V8" s="188">
        <v>1167</v>
      </c>
      <c r="W8" s="188">
        <v>1168</v>
      </c>
      <c r="X8" s="188">
        <v>1169</v>
      </c>
      <c r="Y8" s="188">
        <v>1168</v>
      </c>
      <c r="Z8" s="188">
        <v>28130</v>
      </c>
    </row>
    <row r="9" spans="1:26" x14ac:dyDescent="0.2">
      <c r="A9" s="187">
        <v>44929</v>
      </c>
      <c r="B9" s="188">
        <v>1173</v>
      </c>
      <c r="C9" s="188">
        <v>1173</v>
      </c>
      <c r="D9" s="188">
        <v>1175</v>
      </c>
      <c r="E9" s="188">
        <v>1174</v>
      </c>
      <c r="F9" s="188">
        <v>1173</v>
      </c>
      <c r="G9" s="188">
        <v>1173</v>
      </c>
      <c r="H9" s="188">
        <v>1172</v>
      </c>
      <c r="I9" s="188">
        <v>1172</v>
      </c>
      <c r="J9" s="188">
        <v>1172</v>
      </c>
      <c r="K9" s="188">
        <v>1172</v>
      </c>
      <c r="L9" s="188">
        <v>1172</v>
      </c>
      <c r="M9" s="188">
        <v>1171</v>
      </c>
      <c r="N9" s="188">
        <v>1168</v>
      </c>
      <c r="O9" s="188">
        <v>1168</v>
      </c>
      <c r="P9" s="188">
        <v>1168</v>
      </c>
      <c r="Q9" s="188">
        <v>1169</v>
      </c>
      <c r="R9" s="188">
        <v>1170</v>
      </c>
      <c r="S9" s="188">
        <v>1169</v>
      </c>
      <c r="T9" s="188">
        <v>1169</v>
      </c>
      <c r="U9" s="188">
        <v>1166</v>
      </c>
      <c r="V9" s="188">
        <v>1166</v>
      </c>
      <c r="W9" s="188">
        <v>1166</v>
      </c>
      <c r="X9" s="188">
        <v>1167</v>
      </c>
      <c r="Y9" s="188">
        <v>1167</v>
      </c>
      <c r="Z9" s="188">
        <v>28085</v>
      </c>
    </row>
    <row r="10" spans="1:26" x14ac:dyDescent="0.2">
      <c r="A10" s="187">
        <v>44930</v>
      </c>
      <c r="B10" s="188">
        <v>1161</v>
      </c>
      <c r="C10" s="188">
        <v>1161</v>
      </c>
      <c r="D10" s="188">
        <v>1162</v>
      </c>
      <c r="E10" s="188">
        <v>1160</v>
      </c>
      <c r="F10" s="188">
        <v>1159</v>
      </c>
      <c r="G10" s="188">
        <v>1159</v>
      </c>
      <c r="H10" s="188">
        <v>1160</v>
      </c>
      <c r="I10" s="188">
        <v>1161</v>
      </c>
      <c r="J10" s="188">
        <v>1165</v>
      </c>
      <c r="K10" s="188">
        <v>1166</v>
      </c>
      <c r="L10" s="188">
        <v>1166</v>
      </c>
      <c r="M10" s="188">
        <v>1165</v>
      </c>
      <c r="N10" s="188">
        <v>1166</v>
      </c>
      <c r="O10" s="188">
        <v>1168</v>
      </c>
      <c r="P10" s="188">
        <v>1170</v>
      </c>
      <c r="Q10" s="188">
        <v>1170</v>
      </c>
      <c r="R10" s="188">
        <v>1169</v>
      </c>
      <c r="S10" s="188">
        <v>1169</v>
      </c>
      <c r="T10" s="188">
        <v>1169</v>
      </c>
      <c r="U10" s="188">
        <v>1169</v>
      </c>
      <c r="V10" s="188">
        <v>1169</v>
      </c>
      <c r="W10" s="188">
        <v>1170</v>
      </c>
      <c r="X10" s="188">
        <v>1171</v>
      </c>
      <c r="Y10" s="188">
        <v>1171</v>
      </c>
      <c r="Z10" s="188">
        <v>27976</v>
      </c>
    </row>
    <row r="11" spans="1:26" x14ac:dyDescent="0.2">
      <c r="A11" s="187">
        <v>44931</v>
      </c>
      <c r="B11" s="188">
        <v>1184</v>
      </c>
      <c r="C11" s="188">
        <v>1184</v>
      </c>
      <c r="D11" s="188">
        <v>1185</v>
      </c>
      <c r="E11" s="188">
        <v>1185</v>
      </c>
      <c r="F11" s="188">
        <v>1185</v>
      </c>
      <c r="G11" s="188">
        <v>1184</v>
      </c>
      <c r="H11" s="188">
        <v>1183</v>
      </c>
      <c r="I11" s="188">
        <v>1183</v>
      </c>
      <c r="J11" s="188">
        <v>1183</v>
      </c>
      <c r="K11" s="188">
        <v>1183</v>
      </c>
      <c r="L11" s="188">
        <v>1183</v>
      </c>
      <c r="M11" s="188">
        <v>1183</v>
      </c>
      <c r="N11" s="188">
        <v>1182</v>
      </c>
      <c r="O11" s="188">
        <v>1182</v>
      </c>
      <c r="P11" s="188">
        <v>1182</v>
      </c>
      <c r="Q11" s="188">
        <v>1182</v>
      </c>
      <c r="R11" s="188">
        <v>1182</v>
      </c>
      <c r="S11" s="188">
        <v>1182</v>
      </c>
      <c r="T11" s="188">
        <v>1182</v>
      </c>
      <c r="U11" s="188">
        <v>1182</v>
      </c>
      <c r="V11" s="188">
        <v>1182</v>
      </c>
      <c r="W11" s="188">
        <v>1182</v>
      </c>
      <c r="X11" s="188">
        <v>1183</v>
      </c>
      <c r="Y11" s="188">
        <v>1183</v>
      </c>
      <c r="Z11" s="188">
        <v>28391</v>
      </c>
    </row>
    <row r="12" spans="1:26" x14ac:dyDescent="0.2">
      <c r="A12" s="187">
        <v>44932</v>
      </c>
      <c r="B12" s="188">
        <v>1164</v>
      </c>
      <c r="C12" s="188">
        <v>1165</v>
      </c>
      <c r="D12" s="188">
        <v>1164</v>
      </c>
      <c r="E12" s="188">
        <v>1164</v>
      </c>
      <c r="F12" s="188">
        <v>1164</v>
      </c>
      <c r="G12" s="188">
        <v>1163</v>
      </c>
      <c r="H12" s="188">
        <v>1162</v>
      </c>
      <c r="I12" s="188">
        <v>1161</v>
      </c>
      <c r="J12" s="188">
        <v>1160</v>
      </c>
      <c r="K12" s="188">
        <v>1160</v>
      </c>
      <c r="L12" s="188">
        <v>1160</v>
      </c>
      <c r="M12" s="188">
        <v>1161</v>
      </c>
      <c r="N12" s="188">
        <v>1161</v>
      </c>
      <c r="O12" s="188">
        <v>1160</v>
      </c>
      <c r="P12" s="188">
        <v>1160</v>
      </c>
      <c r="Q12" s="188">
        <v>1160</v>
      </c>
      <c r="R12" s="188">
        <v>1159</v>
      </c>
      <c r="S12" s="188">
        <v>1158</v>
      </c>
      <c r="T12" s="188">
        <v>1158</v>
      </c>
      <c r="U12" s="188">
        <v>1158</v>
      </c>
      <c r="V12" s="188">
        <v>1159</v>
      </c>
      <c r="W12" s="188">
        <v>1159</v>
      </c>
      <c r="X12" s="188">
        <v>1160</v>
      </c>
      <c r="Y12" s="188">
        <v>1160</v>
      </c>
      <c r="Z12" s="188">
        <v>27860</v>
      </c>
    </row>
    <row r="13" spans="1:26" x14ac:dyDescent="0.2">
      <c r="A13" s="187">
        <v>44933</v>
      </c>
      <c r="B13" s="188">
        <v>1176</v>
      </c>
      <c r="C13" s="188">
        <v>1176</v>
      </c>
      <c r="D13" s="188">
        <v>1176</v>
      </c>
      <c r="E13" s="188">
        <v>1177</v>
      </c>
      <c r="F13" s="188">
        <v>1177</v>
      </c>
      <c r="G13" s="188">
        <v>1176</v>
      </c>
      <c r="H13" s="188">
        <v>1176</v>
      </c>
      <c r="I13" s="188">
        <v>1176</v>
      </c>
      <c r="J13" s="188">
        <v>1176</v>
      </c>
      <c r="K13" s="188">
        <v>1176</v>
      </c>
      <c r="L13" s="188">
        <v>1177</v>
      </c>
      <c r="M13" s="188">
        <v>1176</v>
      </c>
      <c r="N13" s="188">
        <v>1176</v>
      </c>
      <c r="O13" s="188">
        <v>1176</v>
      </c>
      <c r="P13" s="188">
        <v>1176</v>
      </c>
      <c r="Q13" s="188">
        <v>1175</v>
      </c>
      <c r="R13" s="188">
        <v>1174</v>
      </c>
      <c r="S13" s="188">
        <v>1173</v>
      </c>
      <c r="T13" s="188">
        <v>1173</v>
      </c>
      <c r="U13" s="188">
        <v>1173</v>
      </c>
      <c r="V13" s="188">
        <v>1173</v>
      </c>
      <c r="W13" s="188">
        <v>1173</v>
      </c>
      <c r="X13" s="188">
        <v>1173</v>
      </c>
      <c r="Y13" s="188">
        <v>1174</v>
      </c>
      <c r="Z13" s="188">
        <v>28204</v>
      </c>
    </row>
    <row r="14" spans="1:26" x14ac:dyDescent="0.2">
      <c r="A14" s="187">
        <v>44934</v>
      </c>
      <c r="B14" s="188">
        <v>1171</v>
      </c>
      <c r="C14" s="188">
        <v>1171</v>
      </c>
      <c r="D14" s="188">
        <v>1171</v>
      </c>
      <c r="E14" s="188">
        <v>1171</v>
      </c>
      <c r="F14" s="188">
        <v>1171</v>
      </c>
      <c r="G14" s="188">
        <v>1171</v>
      </c>
      <c r="H14" s="188">
        <v>1170</v>
      </c>
      <c r="I14" s="188">
        <v>1170</v>
      </c>
      <c r="J14" s="188">
        <v>1170</v>
      </c>
      <c r="K14" s="188">
        <v>1170</v>
      </c>
      <c r="L14" s="188">
        <v>1170</v>
      </c>
      <c r="M14" s="188">
        <v>1170</v>
      </c>
      <c r="N14" s="188">
        <v>1170</v>
      </c>
      <c r="O14" s="188">
        <v>1169</v>
      </c>
      <c r="P14" s="188">
        <v>1169</v>
      </c>
      <c r="Q14" s="188">
        <v>1171</v>
      </c>
      <c r="R14" s="188">
        <v>1170</v>
      </c>
      <c r="S14" s="188">
        <v>1170</v>
      </c>
      <c r="T14" s="188">
        <v>1170</v>
      </c>
      <c r="U14" s="188">
        <v>1170</v>
      </c>
      <c r="V14" s="188">
        <v>1170</v>
      </c>
      <c r="W14" s="188">
        <v>1169</v>
      </c>
      <c r="X14" s="188">
        <v>1169</v>
      </c>
      <c r="Y14" s="188">
        <v>1169</v>
      </c>
      <c r="Z14" s="188">
        <v>28082</v>
      </c>
    </row>
    <row r="15" spans="1:26" x14ac:dyDescent="0.2">
      <c r="A15" s="187">
        <v>44935</v>
      </c>
      <c r="B15" s="188">
        <v>1170</v>
      </c>
      <c r="C15" s="188">
        <v>1170</v>
      </c>
      <c r="D15" s="188">
        <v>1170</v>
      </c>
      <c r="E15" s="188">
        <v>1170</v>
      </c>
      <c r="F15" s="188">
        <v>1171</v>
      </c>
      <c r="G15" s="188">
        <v>1171</v>
      </c>
      <c r="H15" s="188">
        <v>1170</v>
      </c>
      <c r="I15" s="188">
        <v>1168</v>
      </c>
      <c r="J15" s="188">
        <v>1168</v>
      </c>
      <c r="K15" s="188">
        <v>1169</v>
      </c>
      <c r="L15" s="188">
        <v>1170</v>
      </c>
      <c r="M15" s="188">
        <v>1171</v>
      </c>
      <c r="N15" s="188">
        <v>1171</v>
      </c>
      <c r="O15" s="188">
        <v>1170</v>
      </c>
      <c r="P15" s="188">
        <v>1170</v>
      </c>
      <c r="Q15" s="188">
        <v>1170</v>
      </c>
      <c r="R15" s="188">
        <v>1169</v>
      </c>
      <c r="S15" s="188">
        <v>1167</v>
      </c>
      <c r="T15" s="188">
        <v>1167</v>
      </c>
      <c r="U15" s="188">
        <v>1168</v>
      </c>
      <c r="V15" s="188">
        <v>1168</v>
      </c>
      <c r="W15" s="188">
        <v>1168</v>
      </c>
      <c r="X15" s="188">
        <v>1168</v>
      </c>
      <c r="Y15" s="188">
        <v>1169</v>
      </c>
      <c r="Z15" s="188">
        <v>28063</v>
      </c>
    </row>
    <row r="16" spans="1:26" x14ac:dyDescent="0.2">
      <c r="A16" s="187">
        <v>44936</v>
      </c>
      <c r="B16" s="188">
        <v>1174</v>
      </c>
      <c r="C16" s="188">
        <v>1174</v>
      </c>
      <c r="D16" s="188">
        <v>1174</v>
      </c>
      <c r="E16" s="188">
        <v>1174</v>
      </c>
      <c r="F16" s="188">
        <v>1175</v>
      </c>
      <c r="G16" s="188">
        <v>1175</v>
      </c>
      <c r="H16" s="188">
        <v>1174</v>
      </c>
      <c r="I16" s="188">
        <v>1175</v>
      </c>
      <c r="J16" s="188">
        <v>1175</v>
      </c>
      <c r="K16" s="188">
        <v>1175</v>
      </c>
      <c r="L16" s="188">
        <v>1173</v>
      </c>
      <c r="M16" s="188">
        <v>1171</v>
      </c>
      <c r="N16" s="188">
        <v>1171</v>
      </c>
      <c r="O16" s="188">
        <v>1171</v>
      </c>
      <c r="P16" s="188">
        <v>1172</v>
      </c>
      <c r="Q16" s="188">
        <v>1173</v>
      </c>
      <c r="R16" s="188">
        <v>1176</v>
      </c>
      <c r="S16" s="188">
        <v>1175</v>
      </c>
      <c r="T16" s="188">
        <v>1176</v>
      </c>
      <c r="U16" s="188">
        <v>1176</v>
      </c>
      <c r="V16" s="188">
        <v>1176</v>
      </c>
      <c r="W16" s="188">
        <v>1176</v>
      </c>
      <c r="X16" s="188">
        <v>1176</v>
      </c>
      <c r="Y16" s="188">
        <v>1176</v>
      </c>
      <c r="Z16" s="188">
        <v>28183</v>
      </c>
    </row>
    <row r="17" spans="1:26" x14ac:dyDescent="0.2">
      <c r="A17" s="187">
        <v>44937</v>
      </c>
      <c r="B17" s="188">
        <v>1174</v>
      </c>
      <c r="C17" s="188">
        <v>1174</v>
      </c>
      <c r="D17" s="188">
        <v>1174</v>
      </c>
      <c r="E17" s="188">
        <v>1174</v>
      </c>
      <c r="F17" s="188">
        <v>1173</v>
      </c>
      <c r="G17" s="188">
        <v>1173</v>
      </c>
      <c r="H17" s="188">
        <v>1174</v>
      </c>
      <c r="I17" s="188">
        <v>1173</v>
      </c>
      <c r="J17" s="188">
        <v>1174</v>
      </c>
      <c r="K17" s="188">
        <v>1175</v>
      </c>
      <c r="L17" s="188">
        <v>1175</v>
      </c>
      <c r="M17" s="188">
        <v>1175</v>
      </c>
      <c r="N17" s="188">
        <v>1175</v>
      </c>
      <c r="O17" s="188">
        <v>1176</v>
      </c>
      <c r="P17" s="188">
        <v>1176</v>
      </c>
      <c r="Q17" s="188">
        <v>1175</v>
      </c>
      <c r="R17" s="188">
        <v>1175</v>
      </c>
      <c r="S17" s="188">
        <v>1173</v>
      </c>
      <c r="T17" s="188">
        <v>1173</v>
      </c>
      <c r="U17" s="188">
        <v>1174</v>
      </c>
      <c r="V17" s="188">
        <v>1174</v>
      </c>
      <c r="W17" s="188">
        <v>1174</v>
      </c>
      <c r="X17" s="188">
        <v>1174</v>
      </c>
      <c r="Y17" s="188">
        <v>1174</v>
      </c>
      <c r="Z17" s="188">
        <v>28181</v>
      </c>
    </row>
    <row r="18" spans="1:26" x14ac:dyDescent="0.2">
      <c r="A18" s="187">
        <v>44938</v>
      </c>
      <c r="B18" s="188">
        <v>1173</v>
      </c>
      <c r="C18" s="188">
        <v>1173</v>
      </c>
      <c r="D18" s="188">
        <v>1172</v>
      </c>
      <c r="E18" s="188">
        <v>1172</v>
      </c>
      <c r="F18" s="188">
        <v>1172</v>
      </c>
      <c r="G18" s="188">
        <v>1172</v>
      </c>
      <c r="H18" s="188">
        <v>1172</v>
      </c>
      <c r="I18" s="188">
        <v>1171</v>
      </c>
      <c r="J18" s="188">
        <v>1171</v>
      </c>
      <c r="K18" s="188">
        <v>1168</v>
      </c>
      <c r="L18" s="188">
        <v>1167</v>
      </c>
      <c r="M18" s="188">
        <v>1167</v>
      </c>
      <c r="N18" s="188">
        <v>1170</v>
      </c>
      <c r="O18" s="188">
        <v>1171</v>
      </c>
      <c r="P18" s="188">
        <v>1171</v>
      </c>
      <c r="Q18" s="188">
        <v>1170</v>
      </c>
      <c r="R18" s="188">
        <v>1169</v>
      </c>
      <c r="S18" s="188">
        <v>1168</v>
      </c>
      <c r="T18" s="188">
        <v>1168</v>
      </c>
      <c r="U18" s="188">
        <v>1168</v>
      </c>
      <c r="V18" s="188">
        <v>1168</v>
      </c>
      <c r="W18" s="188">
        <v>1168</v>
      </c>
      <c r="X18" s="188">
        <v>1169</v>
      </c>
      <c r="Y18" s="188">
        <v>1170</v>
      </c>
      <c r="Z18" s="188">
        <v>28080</v>
      </c>
    </row>
    <row r="19" spans="1:26" x14ac:dyDescent="0.2">
      <c r="A19" s="187">
        <v>44939</v>
      </c>
      <c r="B19" s="188">
        <v>1173</v>
      </c>
      <c r="C19" s="188">
        <v>1173</v>
      </c>
      <c r="D19" s="188">
        <v>1173</v>
      </c>
      <c r="E19" s="188">
        <v>1173</v>
      </c>
      <c r="F19" s="188">
        <v>1174</v>
      </c>
      <c r="G19" s="188">
        <v>1174</v>
      </c>
      <c r="H19" s="188">
        <v>1173</v>
      </c>
      <c r="I19" s="188">
        <v>1173</v>
      </c>
      <c r="J19" s="188">
        <v>1173</v>
      </c>
      <c r="K19" s="188">
        <v>1173</v>
      </c>
      <c r="L19" s="188">
        <v>1174</v>
      </c>
      <c r="M19" s="188">
        <v>1174</v>
      </c>
      <c r="N19" s="188">
        <v>1174</v>
      </c>
      <c r="O19" s="188">
        <v>1174</v>
      </c>
      <c r="P19" s="188">
        <v>1174</v>
      </c>
      <c r="Q19" s="188">
        <v>1173</v>
      </c>
      <c r="R19" s="188">
        <v>1173</v>
      </c>
      <c r="S19" s="188">
        <v>1171</v>
      </c>
      <c r="T19" s="188">
        <v>1171</v>
      </c>
      <c r="U19" s="188">
        <v>1171</v>
      </c>
      <c r="V19" s="188">
        <v>1171</v>
      </c>
      <c r="W19" s="188">
        <v>1171</v>
      </c>
      <c r="X19" s="188">
        <v>1172</v>
      </c>
      <c r="Y19" s="188">
        <v>1171</v>
      </c>
      <c r="Z19" s="188">
        <v>28146</v>
      </c>
    </row>
    <row r="20" spans="1:26" x14ac:dyDescent="0.2">
      <c r="A20" s="187">
        <v>44940</v>
      </c>
      <c r="B20" s="188">
        <v>1181</v>
      </c>
      <c r="C20" s="188">
        <v>1181</v>
      </c>
      <c r="D20" s="188">
        <v>1182</v>
      </c>
      <c r="E20" s="188">
        <v>1182</v>
      </c>
      <c r="F20" s="188">
        <v>1182</v>
      </c>
      <c r="G20" s="188">
        <v>1181</v>
      </c>
      <c r="H20" s="188">
        <v>1181</v>
      </c>
      <c r="I20" s="188">
        <v>1181</v>
      </c>
      <c r="J20" s="188">
        <v>1181</v>
      </c>
      <c r="K20" s="188">
        <v>1181</v>
      </c>
      <c r="L20" s="188">
        <v>1181</v>
      </c>
      <c r="M20" s="188">
        <v>1182</v>
      </c>
      <c r="N20" s="188">
        <v>1181</v>
      </c>
      <c r="O20" s="188">
        <v>1181</v>
      </c>
      <c r="P20" s="188">
        <v>1181</v>
      </c>
      <c r="Q20" s="188">
        <v>1181</v>
      </c>
      <c r="R20" s="188">
        <v>1180</v>
      </c>
      <c r="S20" s="188">
        <v>1180</v>
      </c>
      <c r="T20" s="188">
        <v>1180</v>
      </c>
      <c r="U20" s="188">
        <v>1179</v>
      </c>
      <c r="V20" s="188">
        <v>1180</v>
      </c>
      <c r="W20" s="188">
        <v>1180</v>
      </c>
      <c r="X20" s="188">
        <v>1179</v>
      </c>
      <c r="Y20" s="188">
        <v>1178</v>
      </c>
      <c r="Z20" s="188">
        <v>28336</v>
      </c>
    </row>
    <row r="21" spans="1:26" x14ac:dyDescent="0.2">
      <c r="A21" s="187">
        <v>44941</v>
      </c>
      <c r="B21" s="188">
        <v>1162</v>
      </c>
      <c r="C21" s="188">
        <v>1162</v>
      </c>
      <c r="D21" s="188">
        <v>1163</v>
      </c>
      <c r="E21" s="188">
        <v>1163</v>
      </c>
      <c r="F21" s="188">
        <v>1163</v>
      </c>
      <c r="G21" s="188">
        <v>1161</v>
      </c>
      <c r="H21" s="188">
        <v>1162</v>
      </c>
      <c r="I21" s="188">
        <v>1162</v>
      </c>
      <c r="J21" s="188">
        <v>1163</v>
      </c>
      <c r="K21" s="188">
        <v>1164</v>
      </c>
      <c r="L21" s="188">
        <v>1164</v>
      </c>
      <c r="M21" s="188">
        <v>1165</v>
      </c>
      <c r="N21" s="188">
        <v>1165</v>
      </c>
      <c r="O21" s="188">
        <v>1165</v>
      </c>
      <c r="P21" s="188">
        <v>1165</v>
      </c>
      <c r="Q21" s="188">
        <v>1164</v>
      </c>
      <c r="R21" s="188">
        <v>1163</v>
      </c>
      <c r="S21" s="188">
        <v>1162</v>
      </c>
      <c r="T21" s="188">
        <v>1162</v>
      </c>
      <c r="U21" s="188">
        <v>1162</v>
      </c>
      <c r="V21" s="188">
        <v>1163</v>
      </c>
      <c r="W21" s="188">
        <v>1162</v>
      </c>
      <c r="X21" s="188">
        <v>1162</v>
      </c>
      <c r="Y21" s="188">
        <v>1162</v>
      </c>
      <c r="Z21" s="188">
        <v>27911</v>
      </c>
    </row>
    <row r="22" spans="1:26" x14ac:dyDescent="0.2">
      <c r="A22" s="187">
        <v>44942</v>
      </c>
      <c r="B22" s="188">
        <v>1198</v>
      </c>
      <c r="C22" s="188">
        <v>1198</v>
      </c>
      <c r="D22" s="188">
        <v>1198</v>
      </c>
      <c r="E22" s="188">
        <v>1198</v>
      </c>
      <c r="F22" s="188">
        <v>1198</v>
      </c>
      <c r="G22" s="188">
        <v>1199</v>
      </c>
      <c r="H22" s="188">
        <v>1199</v>
      </c>
      <c r="I22" s="188">
        <v>1199</v>
      </c>
      <c r="J22" s="188">
        <v>1199</v>
      </c>
      <c r="K22" s="188">
        <v>1200</v>
      </c>
      <c r="L22" s="188">
        <v>1200</v>
      </c>
      <c r="M22" s="188">
        <v>1200</v>
      </c>
      <c r="N22" s="188">
        <v>1199</v>
      </c>
      <c r="O22" s="188">
        <v>1199</v>
      </c>
      <c r="P22" s="188">
        <v>1199</v>
      </c>
      <c r="Q22" s="188">
        <v>1199</v>
      </c>
      <c r="R22" s="188">
        <v>1199</v>
      </c>
      <c r="S22" s="188">
        <v>1198</v>
      </c>
      <c r="T22" s="188">
        <v>1198</v>
      </c>
      <c r="U22" s="188">
        <v>1198</v>
      </c>
      <c r="V22" s="188">
        <v>1198</v>
      </c>
      <c r="W22" s="188">
        <v>1197</v>
      </c>
      <c r="X22" s="188">
        <v>1198</v>
      </c>
      <c r="Y22" s="188">
        <v>1197</v>
      </c>
      <c r="Z22" s="188">
        <v>28765</v>
      </c>
    </row>
    <row r="23" spans="1:26" x14ac:dyDescent="0.2">
      <c r="A23" s="187">
        <v>44943</v>
      </c>
      <c r="B23" s="188">
        <v>1148</v>
      </c>
      <c r="C23" s="188">
        <v>1147</v>
      </c>
      <c r="D23" s="188">
        <v>1147</v>
      </c>
      <c r="E23" s="188">
        <v>1147</v>
      </c>
      <c r="F23" s="188">
        <v>1146</v>
      </c>
      <c r="G23" s="188">
        <v>1147</v>
      </c>
      <c r="H23" s="188">
        <v>1147</v>
      </c>
      <c r="I23" s="188">
        <v>1147</v>
      </c>
      <c r="J23" s="188">
        <v>1147</v>
      </c>
      <c r="K23" s="188">
        <v>1149</v>
      </c>
      <c r="L23" s="188">
        <v>1149</v>
      </c>
      <c r="M23" s="188">
        <v>1147</v>
      </c>
      <c r="N23" s="188">
        <v>1147</v>
      </c>
      <c r="O23" s="188">
        <v>1147</v>
      </c>
      <c r="P23" s="188">
        <v>1147</v>
      </c>
      <c r="Q23" s="188">
        <v>1147</v>
      </c>
      <c r="R23" s="188">
        <v>1147</v>
      </c>
      <c r="S23" s="188">
        <v>1146</v>
      </c>
      <c r="T23" s="188">
        <v>1146</v>
      </c>
      <c r="U23" s="188">
        <v>1147</v>
      </c>
      <c r="V23" s="188">
        <v>1147</v>
      </c>
      <c r="W23" s="188">
        <v>1147</v>
      </c>
      <c r="X23" s="188">
        <v>1146</v>
      </c>
      <c r="Y23" s="188">
        <v>1146</v>
      </c>
      <c r="Z23" s="188">
        <v>27528</v>
      </c>
    </row>
    <row r="24" spans="1:26" x14ac:dyDescent="0.2">
      <c r="A24" s="187">
        <v>44944</v>
      </c>
      <c r="B24" s="188">
        <v>1173</v>
      </c>
      <c r="C24" s="188">
        <v>1174</v>
      </c>
      <c r="D24" s="188">
        <v>1174</v>
      </c>
      <c r="E24" s="188">
        <v>1174</v>
      </c>
      <c r="F24" s="188">
        <v>1174</v>
      </c>
      <c r="G24" s="188">
        <v>1173</v>
      </c>
      <c r="H24" s="188">
        <v>1173</v>
      </c>
      <c r="I24" s="188">
        <v>1174</v>
      </c>
      <c r="J24" s="188">
        <v>1173</v>
      </c>
      <c r="K24" s="188">
        <v>1174</v>
      </c>
      <c r="L24" s="188">
        <v>1173</v>
      </c>
      <c r="M24" s="188">
        <v>1173</v>
      </c>
      <c r="N24" s="188">
        <v>1172</v>
      </c>
      <c r="O24" s="188">
        <v>1172</v>
      </c>
      <c r="P24" s="188">
        <v>1172</v>
      </c>
      <c r="Q24" s="188">
        <v>1171</v>
      </c>
      <c r="R24" s="188">
        <v>1171</v>
      </c>
      <c r="S24" s="188">
        <v>1170</v>
      </c>
      <c r="T24" s="188">
        <v>1170</v>
      </c>
      <c r="U24" s="188">
        <v>1170</v>
      </c>
      <c r="V24" s="188">
        <v>1170</v>
      </c>
      <c r="W24" s="188">
        <v>1171</v>
      </c>
      <c r="X24" s="188">
        <v>1171</v>
      </c>
      <c r="Y24" s="188">
        <v>1172</v>
      </c>
      <c r="Z24" s="188">
        <v>28134</v>
      </c>
    </row>
    <row r="25" spans="1:26" x14ac:dyDescent="0.2">
      <c r="A25" s="187">
        <v>44945</v>
      </c>
      <c r="B25" s="188">
        <v>1206</v>
      </c>
      <c r="C25" s="188">
        <v>1206</v>
      </c>
      <c r="D25" s="188">
        <v>1206</v>
      </c>
      <c r="E25" s="188">
        <v>1206</v>
      </c>
      <c r="F25" s="188">
        <v>1206</v>
      </c>
      <c r="G25" s="188">
        <v>1206</v>
      </c>
      <c r="H25" s="188">
        <v>1207</v>
      </c>
      <c r="I25" s="188">
        <v>1207</v>
      </c>
      <c r="J25" s="188">
        <v>1207</v>
      </c>
      <c r="K25" s="188">
        <v>1207</v>
      </c>
      <c r="L25" s="188">
        <v>1206</v>
      </c>
      <c r="M25" s="188">
        <v>1204</v>
      </c>
      <c r="N25" s="188">
        <v>1203</v>
      </c>
      <c r="O25" s="188">
        <v>1204</v>
      </c>
      <c r="P25" s="188">
        <v>1203</v>
      </c>
      <c r="Q25" s="188">
        <v>1204</v>
      </c>
      <c r="R25" s="188">
        <v>1205</v>
      </c>
      <c r="S25" s="188">
        <v>1205</v>
      </c>
      <c r="T25" s="188">
        <v>1205</v>
      </c>
      <c r="U25" s="188">
        <v>1205</v>
      </c>
      <c r="V25" s="188">
        <v>1205</v>
      </c>
      <c r="W25" s="188">
        <v>1205</v>
      </c>
      <c r="X25" s="188">
        <v>1205</v>
      </c>
      <c r="Y25" s="188">
        <v>1205</v>
      </c>
      <c r="Z25" s="188">
        <v>28928</v>
      </c>
    </row>
    <row r="26" spans="1:26" x14ac:dyDescent="0.2">
      <c r="A26" s="187">
        <v>44946</v>
      </c>
      <c r="B26" s="188">
        <v>1173</v>
      </c>
      <c r="C26" s="188">
        <v>1173</v>
      </c>
      <c r="D26" s="188">
        <v>1173</v>
      </c>
      <c r="E26" s="188">
        <v>1174</v>
      </c>
      <c r="F26" s="188">
        <v>1174</v>
      </c>
      <c r="G26" s="188">
        <v>1174</v>
      </c>
      <c r="H26" s="188">
        <v>1174</v>
      </c>
      <c r="I26" s="188">
        <v>1173</v>
      </c>
      <c r="J26" s="188">
        <v>1173</v>
      </c>
      <c r="K26" s="188">
        <v>1173</v>
      </c>
      <c r="L26" s="188">
        <v>1173</v>
      </c>
      <c r="M26" s="188">
        <v>1173</v>
      </c>
      <c r="N26" s="188">
        <v>1172</v>
      </c>
      <c r="O26" s="188">
        <v>1172</v>
      </c>
      <c r="P26" s="188">
        <v>1172</v>
      </c>
      <c r="Q26" s="188">
        <v>1172</v>
      </c>
      <c r="R26" s="188">
        <v>1171</v>
      </c>
      <c r="S26" s="188">
        <v>1170</v>
      </c>
      <c r="T26" s="188">
        <v>1170</v>
      </c>
      <c r="U26" s="188">
        <v>1170</v>
      </c>
      <c r="V26" s="188">
        <v>1170</v>
      </c>
      <c r="W26" s="188">
        <v>1170</v>
      </c>
      <c r="X26" s="188">
        <v>1170</v>
      </c>
      <c r="Y26" s="188">
        <v>1170</v>
      </c>
      <c r="Z26" s="188">
        <v>28129</v>
      </c>
    </row>
    <row r="27" spans="1:26" x14ac:dyDescent="0.2">
      <c r="A27" s="187">
        <v>44947</v>
      </c>
      <c r="B27" s="188">
        <v>1155</v>
      </c>
      <c r="C27" s="188">
        <v>1155</v>
      </c>
      <c r="D27" s="188">
        <v>1156</v>
      </c>
      <c r="E27" s="188">
        <v>1156</v>
      </c>
      <c r="F27" s="188">
        <v>1156</v>
      </c>
      <c r="G27" s="188">
        <v>1156</v>
      </c>
      <c r="H27" s="188">
        <v>1156</v>
      </c>
      <c r="I27" s="188">
        <v>1156</v>
      </c>
      <c r="J27" s="188">
        <v>1156</v>
      </c>
      <c r="K27" s="188">
        <v>1156</v>
      </c>
      <c r="L27" s="188">
        <v>1157</v>
      </c>
      <c r="M27" s="188">
        <v>1157</v>
      </c>
      <c r="N27" s="188">
        <v>1156</v>
      </c>
      <c r="O27" s="188">
        <v>1156</v>
      </c>
      <c r="P27" s="188">
        <v>1156</v>
      </c>
      <c r="Q27" s="188">
        <v>1156</v>
      </c>
      <c r="R27" s="188">
        <v>1156</v>
      </c>
      <c r="S27" s="188">
        <v>1154</v>
      </c>
      <c r="T27" s="188">
        <v>1153</v>
      </c>
      <c r="U27" s="188">
        <v>1153</v>
      </c>
      <c r="V27" s="188">
        <v>1153</v>
      </c>
      <c r="W27" s="188">
        <v>1153</v>
      </c>
      <c r="X27" s="188">
        <v>1153</v>
      </c>
      <c r="Y27" s="188">
        <v>1154</v>
      </c>
      <c r="Z27" s="188">
        <v>27725</v>
      </c>
    </row>
    <row r="28" spans="1:26" x14ac:dyDescent="0.2">
      <c r="A28" s="187">
        <v>44948</v>
      </c>
      <c r="B28" s="188">
        <v>1163</v>
      </c>
      <c r="C28" s="188">
        <v>1163</v>
      </c>
      <c r="D28" s="188">
        <v>1163</v>
      </c>
      <c r="E28" s="188">
        <v>1162</v>
      </c>
      <c r="F28" s="188">
        <v>1161</v>
      </c>
      <c r="G28" s="188">
        <v>1160</v>
      </c>
      <c r="H28" s="188">
        <v>1160</v>
      </c>
      <c r="I28" s="188">
        <v>1160</v>
      </c>
      <c r="J28" s="188">
        <v>1161</v>
      </c>
      <c r="K28" s="188">
        <v>1161</v>
      </c>
      <c r="L28" s="188">
        <v>1161</v>
      </c>
      <c r="M28" s="188">
        <v>1157</v>
      </c>
      <c r="N28" s="188">
        <v>1157</v>
      </c>
      <c r="O28" s="188">
        <v>1157</v>
      </c>
      <c r="P28" s="188">
        <v>1157</v>
      </c>
      <c r="Q28" s="188">
        <v>1157</v>
      </c>
      <c r="R28" s="188">
        <v>1159</v>
      </c>
      <c r="S28" s="188">
        <v>1161</v>
      </c>
      <c r="T28" s="188">
        <v>1161</v>
      </c>
      <c r="U28" s="188">
        <v>1162</v>
      </c>
      <c r="V28" s="188">
        <v>1162</v>
      </c>
      <c r="W28" s="188">
        <v>1162</v>
      </c>
      <c r="X28" s="188">
        <v>1161</v>
      </c>
      <c r="Y28" s="188">
        <v>1161</v>
      </c>
      <c r="Z28" s="188">
        <v>27849</v>
      </c>
    </row>
    <row r="29" spans="1:26" x14ac:dyDescent="0.2">
      <c r="A29" s="187">
        <v>44949</v>
      </c>
      <c r="B29" s="188">
        <v>1173</v>
      </c>
      <c r="C29" s="188">
        <v>1173</v>
      </c>
      <c r="D29" s="188">
        <v>1173</v>
      </c>
      <c r="E29" s="188">
        <v>1173</v>
      </c>
      <c r="F29" s="188">
        <v>1172</v>
      </c>
      <c r="G29" s="188">
        <v>1172</v>
      </c>
      <c r="H29" s="188">
        <v>1173</v>
      </c>
      <c r="I29" s="188">
        <v>1174</v>
      </c>
      <c r="J29" s="188">
        <v>1175</v>
      </c>
      <c r="K29" s="188">
        <v>1176</v>
      </c>
      <c r="L29" s="188">
        <v>1177</v>
      </c>
      <c r="M29" s="188">
        <v>1176</v>
      </c>
      <c r="N29" s="188">
        <v>1176</v>
      </c>
      <c r="O29" s="188">
        <v>1176</v>
      </c>
      <c r="P29" s="188">
        <v>1175</v>
      </c>
      <c r="Q29" s="188">
        <v>1174</v>
      </c>
      <c r="R29" s="188">
        <v>1174</v>
      </c>
      <c r="S29" s="188">
        <v>1173</v>
      </c>
      <c r="T29" s="188">
        <v>1172</v>
      </c>
      <c r="U29" s="188">
        <v>1172</v>
      </c>
      <c r="V29" s="188">
        <v>1172</v>
      </c>
      <c r="W29" s="188">
        <v>1172</v>
      </c>
      <c r="X29" s="188">
        <v>1173</v>
      </c>
      <c r="Y29" s="188">
        <v>1173</v>
      </c>
      <c r="Z29" s="188">
        <v>28169</v>
      </c>
    </row>
    <row r="30" spans="1:26" x14ac:dyDescent="0.2">
      <c r="A30" s="187">
        <v>44950</v>
      </c>
      <c r="B30" s="188">
        <v>1162</v>
      </c>
      <c r="C30" s="188">
        <v>1163</v>
      </c>
      <c r="D30" s="188">
        <v>1163</v>
      </c>
      <c r="E30" s="188">
        <v>1163</v>
      </c>
      <c r="F30" s="188">
        <v>1164</v>
      </c>
      <c r="G30" s="188">
        <v>1165</v>
      </c>
      <c r="H30" s="188">
        <v>1163</v>
      </c>
      <c r="I30" s="188">
        <v>1162</v>
      </c>
      <c r="J30" s="188">
        <v>1162</v>
      </c>
      <c r="K30" s="188">
        <v>1163</v>
      </c>
      <c r="L30" s="188">
        <v>1164</v>
      </c>
      <c r="M30" s="188">
        <v>1164</v>
      </c>
      <c r="N30" s="188">
        <v>1164</v>
      </c>
      <c r="O30" s="188">
        <v>1164</v>
      </c>
      <c r="P30" s="188">
        <v>1163</v>
      </c>
      <c r="Q30" s="188">
        <v>1163</v>
      </c>
      <c r="R30" s="188">
        <v>1161</v>
      </c>
      <c r="S30" s="188">
        <v>1160</v>
      </c>
      <c r="T30" s="188">
        <v>1160</v>
      </c>
      <c r="U30" s="188">
        <v>1160</v>
      </c>
      <c r="V30" s="188">
        <v>1160</v>
      </c>
      <c r="W30" s="188">
        <v>1160</v>
      </c>
      <c r="X30" s="188">
        <v>1161</v>
      </c>
      <c r="Y30" s="188">
        <v>1161</v>
      </c>
      <c r="Z30" s="188">
        <v>27895</v>
      </c>
    </row>
    <row r="31" spans="1:26" x14ac:dyDescent="0.2">
      <c r="A31" s="187">
        <v>44951</v>
      </c>
      <c r="B31" s="188">
        <v>1170</v>
      </c>
      <c r="C31" s="188">
        <v>1170</v>
      </c>
      <c r="D31" s="188">
        <v>1169</v>
      </c>
      <c r="E31" s="188">
        <v>1169</v>
      </c>
      <c r="F31" s="188">
        <v>1169</v>
      </c>
      <c r="G31" s="188">
        <v>1169</v>
      </c>
      <c r="H31" s="188">
        <v>1169</v>
      </c>
      <c r="I31" s="188">
        <v>1169</v>
      </c>
      <c r="J31" s="188">
        <v>1170</v>
      </c>
      <c r="K31" s="188">
        <v>1171</v>
      </c>
      <c r="L31" s="188">
        <v>1171</v>
      </c>
      <c r="M31" s="188">
        <v>1170</v>
      </c>
      <c r="N31" s="188">
        <v>1168</v>
      </c>
      <c r="O31" s="188">
        <v>1164</v>
      </c>
      <c r="P31" s="188">
        <v>1164</v>
      </c>
      <c r="Q31" s="188">
        <v>1164</v>
      </c>
      <c r="R31" s="188">
        <v>1164</v>
      </c>
      <c r="S31" s="188">
        <v>1164</v>
      </c>
      <c r="T31" s="188">
        <v>1164</v>
      </c>
      <c r="U31" s="188">
        <v>1163</v>
      </c>
      <c r="V31" s="188">
        <v>1164</v>
      </c>
      <c r="W31" s="188">
        <v>1165</v>
      </c>
      <c r="X31" s="188">
        <v>1169</v>
      </c>
      <c r="Y31" s="188">
        <v>1170</v>
      </c>
      <c r="Z31" s="188">
        <v>28019</v>
      </c>
    </row>
    <row r="32" spans="1:26" x14ac:dyDescent="0.2">
      <c r="A32" s="187">
        <v>44952</v>
      </c>
      <c r="B32" s="188">
        <v>1183</v>
      </c>
      <c r="C32" s="188">
        <v>1183</v>
      </c>
      <c r="D32" s="188">
        <v>1184</v>
      </c>
      <c r="E32" s="188">
        <v>1185</v>
      </c>
      <c r="F32" s="188">
        <v>1184</v>
      </c>
      <c r="G32" s="188">
        <v>1183</v>
      </c>
      <c r="H32" s="188">
        <v>1182</v>
      </c>
      <c r="I32" s="188">
        <v>1182</v>
      </c>
      <c r="J32" s="188">
        <v>1183</v>
      </c>
      <c r="K32" s="188">
        <v>1182</v>
      </c>
      <c r="L32" s="188">
        <v>1182</v>
      </c>
      <c r="M32" s="188">
        <v>1182</v>
      </c>
      <c r="N32" s="188">
        <v>1182</v>
      </c>
      <c r="O32" s="188">
        <v>1183</v>
      </c>
      <c r="P32" s="188">
        <v>1183</v>
      </c>
      <c r="Q32" s="188">
        <v>1184</v>
      </c>
      <c r="R32" s="188">
        <v>1184</v>
      </c>
      <c r="S32" s="188">
        <v>1182</v>
      </c>
      <c r="T32" s="188">
        <v>1182</v>
      </c>
      <c r="U32" s="188">
        <v>1182</v>
      </c>
      <c r="V32" s="188">
        <v>1182</v>
      </c>
      <c r="W32" s="188">
        <v>1182</v>
      </c>
      <c r="X32" s="188">
        <v>1182</v>
      </c>
      <c r="Y32" s="188">
        <v>1182</v>
      </c>
      <c r="Z32" s="188">
        <v>28385</v>
      </c>
    </row>
    <row r="33" spans="1:26" x14ac:dyDescent="0.2">
      <c r="A33" s="187">
        <v>44953</v>
      </c>
      <c r="B33" s="188">
        <v>1180</v>
      </c>
      <c r="C33" s="188">
        <v>1180</v>
      </c>
      <c r="D33" s="188">
        <v>1180</v>
      </c>
      <c r="E33" s="188">
        <v>1180</v>
      </c>
      <c r="F33" s="188">
        <v>1180</v>
      </c>
      <c r="G33" s="188">
        <v>1179</v>
      </c>
      <c r="H33" s="188">
        <v>1178</v>
      </c>
      <c r="I33" s="188">
        <v>1179</v>
      </c>
      <c r="J33" s="188">
        <v>1180</v>
      </c>
      <c r="K33" s="188">
        <v>1181</v>
      </c>
      <c r="L33" s="188">
        <v>1181</v>
      </c>
      <c r="M33" s="188">
        <v>1181</v>
      </c>
      <c r="N33" s="188">
        <v>1181</v>
      </c>
      <c r="O33" s="188">
        <v>1179</v>
      </c>
      <c r="P33" s="188">
        <v>1179</v>
      </c>
      <c r="Q33" s="188">
        <v>1178</v>
      </c>
      <c r="R33" s="188">
        <v>1179</v>
      </c>
      <c r="S33" s="188">
        <v>1179</v>
      </c>
      <c r="T33" s="188">
        <v>1178</v>
      </c>
      <c r="U33" s="188">
        <v>1178</v>
      </c>
      <c r="V33" s="188">
        <v>1178</v>
      </c>
      <c r="W33" s="188">
        <v>1178</v>
      </c>
      <c r="X33" s="188">
        <v>1178</v>
      </c>
      <c r="Y33" s="188">
        <v>1178</v>
      </c>
      <c r="Z33" s="188">
        <v>28302</v>
      </c>
    </row>
    <row r="34" spans="1:26" x14ac:dyDescent="0.2">
      <c r="A34" s="187">
        <v>44954</v>
      </c>
      <c r="B34" s="188">
        <v>1174</v>
      </c>
      <c r="C34" s="188">
        <v>1174</v>
      </c>
      <c r="D34" s="188">
        <v>1174</v>
      </c>
      <c r="E34" s="188">
        <v>1175</v>
      </c>
      <c r="F34" s="188">
        <v>1176</v>
      </c>
      <c r="G34" s="188">
        <v>1176</v>
      </c>
      <c r="H34" s="188">
        <v>1175</v>
      </c>
      <c r="I34" s="188">
        <v>1175</v>
      </c>
      <c r="J34" s="188">
        <v>1177</v>
      </c>
      <c r="K34" s="188">
        <v>1176</v>
      </c>
      <c r="L34" s="188">
        <v>1176</v>
      </c>
      <c r="M34" s="188">
        <v>1176</v>
      </c>
      <c r="N34" s="188">
        <v>1176</v>
      </c>
      <c r="O34" s="188">
        <v>1176</v>
      </c>
      <c r="P34" s="188">
        <v>1176</v>
      </c>
      <c r="Q34" s="188">
        <v>1175</v>
      </c>
      <c r="R34" s="188">
        <v>1175</v>
      </c>
      <c r="S34" s="188">
        <v>1175</v>
      </c>
      <c r="T34" s="188">
        <v>1174</v>
      </c>
      <c r="U34" s="188">
        <v>1174</v>
      </c>
      <c r="V34" s="188">
        <v>1173</v>
      </c>
      <c r="W34" s="188">
        <v>1173</v>
      </c>
      <c r="X34" s="188">
        <v>1174</v>
      </c>
      <c r="Y34" s="188">
        <v>1174</v>
      </c>
      <c r="Z34" s="188">
        <v>28199</v>
      </c>
    </row>
    <row r="35" spans="1:26" x14ac:dyDescent="0.2">
      <c r="A35" s="187">
        <v>44955</v>
      </c>
      <c r="B35" s="188">
        <v>1159</v>
      </c>
      <c r="C35" s="188">
        <v>1159</v>
      </c>
      <c r="D35" s="188">
        <v>1160</v>
      </c>
      <c r="E35" s="188">
        <v>1159</v>
      </c>
      <c r="F35" s="188">
        <v>1159</v>
      </c>
      <c r="G35" s="188">
        <v>1159</v>
      </c>
      <c r="H35" s="188">
        <v>1159</v>
      </c>
      <c r="I35" s="188">
        <v>1160</v>
      </c>
      <c r="J35" s="188">
        <v>1160</v>
      </c>
      <c r="K35" s="188">
        <v>1161</v>
      </c>
      <c r="L35" s="188">
        <v>1161</v>
      </c>
      <c r="M35" s="188">
        <v>1161</v>
      </c>
      <c r="N35" s="188">
        <v>1161</v>
      </c>
      <c r="O35" s="188">
        <v>1160</v>
      </c>
      <c r="P35" s="188">
        <v>1160</v>
      </c>
      <c r="Q35" s="188">
        <v>1160</v>
      </c>
      <c r="R35" s="188">
        <v>1161</v>
      </c>
      <c r="S35" s="188">
        <v>1160</v>
      </c>
      <c r="T35" s="188">
        <v>1160</v>
      </c>
      <c r="U35" s="188">
        <v>1160</v>
      </c>
      <c r="V35" s="188">
        <v>1159</v>
      </c>
      <c r="W35" s="188">
        <v>1159</v>
      </c>
      <c r="X35" s="188">
        <v>1159</v>
      </c>
      <c r="Y35" s="188">
        <v>1160</v>
      </c>
      <c r="Z35" s="188">
        <v>27836</v>
      </c>
    </row>
    <row r="36" spans="1:26" x14ac:dyDescent="0.2">
      <c r="A36" s="187">
        <v>44956</v>
      </c>
      <c r="B36" s="188">
        <v>1165</v>
      </c>
      <c r="C36" s="188">
        <v>1164</v>
      </c>
      <c r="D36" s="188">
        <v>1164</v>
      </c>
      <c r="E36" s="188">
        <v>1163</v>
      </c>
      <c r="F36" s="188">
        <v>1163</v>
      </c>
      <c r="G36" s="188">
        <v>1163</v>
      </c>
      <c r="H36" s="188">
        <v>1162</v>
      </c>
      <c r="I36" s="188">
        <v>1162</v>
      </c>
      <c r="J36" s="188">
        <v>1161</v>
      </c>
      <c r="K36" s="188">
        <v>1161</v>
      </c>
      <c r="L36" s="188">
        <v>1162</v>
      </c>
      <c r="M36" s="188">
        <v>1163</v>
      </c>
      <c r="N36" s="188">
        <v>1163</v>
      </c>
      <c r="O36" s="188">
        <v>1160</v>
      </c>
      <c r="P36" s="188">
        <v>1160</v>
      </c>
      <c r="Q36" s="188">
        <v>1160</v>
      </c>
      <c r="R36" s="188">
        <v>1158</v>
      </c>
      <c r="S36" s="188">
        <v>1157</v>
      </c>
      <c r="T36" s="188">
        <v>1157</v>
      </c>
      <c r="U36" s="188">
        <v>1157</v>
      </c>
      <c r="V36" s="188">
        <v>1156</v>
      </c>
      <c r="W36" s="188">
        <v>1157</v>
      </c>
      <c r="X36" s="188">
        <v>1158</v>
      </c>
      <c r="Y36" s="188">
        <v>1159</v>
      </c>
      <c r="Z36" s="188">
        <v>27855</v>
      </c>
    </row>
    <row r="37" spans="1:26" x14ac:dyDescent="0.2">
      <c r="A37" s="187">
        <v>44957</v>
      </c>
      <c r="B37" s="188">
        <v>1193</v>
      </c>
      <c r="C37" s="188">
        <v>1193</v>
      </c>
      <c r="D37" s="188">
        <v>1194</v>
      </c>
      <c r="E37" s="188">
        <v>1195</v>
      </c>
      <c r="F37" s="188">
        <v>1195</v>
      </c>
      <c r="G37" s="188">
        <v>1195</v>
      </c>
      <c r="H37" s="188">
        <v>1193</v>
      </c>
      <c r="I37" s="188">
        <v>1193</v>
      </c>
      <c r="J37" s="188">
        <v>1194</v>
      </c>
      <c r="K37" s="188">
        <v>1196</v>
      </c>
      <c r="L37" s="188">
        <v>1193</v>
      </c>
      <c r="M37" s="188">
        <v>1193</v>
      </c>
      <c r="N37" s="188">
        <v>1193</v>
      </c>
      <c r="O37" s="188">
        <v>1193</v>
      </c>
      <c r="P37" s="188">
        <v>1192</v>
      </c>
      <c r="Q37" s="188">
        <v>1191</v>
      </c>
      <c r="R37" s="188">
        <v>1192</v>
      </c>
      <c r="S37" s="188">
        <v>1191</v>
      </c>
      <c r="T37" s="188">
        <v>1192</v>
      </c>
      <c r="U37" s="188">
        <v>1193</v>
      </c>
      <c r="V37" s="188">
        <v>1193</v>
      </c>
      <c r="W37" s="188">
        <v>1193</v>
      </c>
      <c r="X37" s="188">
        <v>1193</v>
      </c>
      <c r="Y37" s="188">
        <v>1192</v>
      </c>
      <c r="Z37" s="188">
        <v>28635</v>
      </c>
    </row>
    <row r="38" spans="1:26" ht="15.75" x14ac:dyDescent="0.25">
      <c r="A38" s="198" t="s">
        <v>107</v>
      </c>
      <c r="B38" s="199">
        <v>36357</v>
      </c>
      <c r="C38" s="199">
        <v>36358</v>
      </c>
      <c r="D38" s="199">
        <v>36365</v>
      </c>
      <c r="E38" s="199">
        <v>36365</v>
      </c>
      <c r="F38" s="199">
        <v>36364</v>
      </c>
      <c r="G38" s="199">
        <v>36356</v>
      </c>
      <c r="H38" s="199">
        <v>36345</v>
      </c>
      <c r="I38" s="199">
        <v>36344</v>
      </c>
      <c r="J38" s="199">
        <v>36357</v>
      </c>
      <c r="K38" s="199">
        <v>36367</v>
      </c>
      <c r="L38" s="199">
        <v>36366</v>
      </c>
      <c r="M38" s="199">
        <v>36357</v>
      </c>
      <c r="N38" s="199">
        <v>36349</v>
      </c>
      <c r="O38" s="199">
        <v>36341</v>
      </c>
      <c r="P38" s="199">
        <v>36334</v>
      </c>
      <c r="Q38" s="199">
        <v>36328</v>
      </c>
      <c r="R38" s="199">
        <v>36325</v>
      </c>
      <c r="S38" s="199">
        <v>36300</v>
      </c>
      <c r="T38" s="199">
        <v>36297</v>
      </c>
      <c r="U38" s="199">
        <v>36298</v>
      </c>
      <c r="V38" s="199">
        <v>36299</v>
      </c>
      <c r="W38" s="199">
        <v>36301</v>
      </c>
      <c r="X38" s="199">
        <v>36314</v>
      </c>
      <c r="Y38" s="199">
        <v>36317</v>
      </c>
      <c r="Z38" s="199">
        <v>872104</v>
      </c>
    </row>
    <row r="39" spans="1:26" ht="15.75" x14ac:dyDescent="0.25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</row>
    <row r="40" spans="1:26" x14ac:dyDescent="0.2">
      <c r="A40" s="185" t="s">
        <v>0</v>
      </c>
      <c r="B40" s="186">
        <f>SUM(Z7:Z37)</f>
        <v>872104</v>
      </c>
    </row>
    <row r="41" spans="1:26" ht="15.75" x14ac:dyDescent="0.25">
      <c r="A41" s="194" t="s">
        <v>102</v>
      </c>
      <c r="B41" s="220"/>
    </row>
    <row r="42" spans="1:26" ht="15.75" x14ac:dyDescent="0.25">
      <c r="A42" s="194" t="s">
        <v>124</v>
      </c>
      <c r="B42" s="186">
        <f>B40+B41</f>
        <v>872104</v>
      </c>
    </row>
    <row r="43" spans="1:26" ht="15.75" x14ac:dyDescent="0.25">
      <c r="A43" s="178" t="s">
        <v>104</v>
      </c>
      <c r="B43" s="179"/>
    </row>
    <row r="44" spans="1:26" ht="15.75" x14ac:dyDescent="0.25">
      <c r="A44" s="178" t="s">
        <v>103</v>
      </c>
      <c r="B44" s="180">
        <f>B42-B43</f>
        <v>872104</v>
      </c>
      <c r="E44" s="6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A44"/>
  <sheetViews>
    <sheetView zoomScale="70" zoomScaleNormal="70" workbookViewId="0">
      <selection activeCell="AC48" sqref="AC48"/>
    </sheetView>
  </sheetViews>
  <sheetFormatPr defaultRowHeight="15" x14ac:dyDescent="0.2"/>
  <cols>
    <col min="1" max="1" width="20.21875" customWidth="1"/>
    <col min="2" max="2" width="12.77734375" customWidth="1"/>
    <col min="3" max="26" width="8.33203125" customWidth="1"/>
  </cols>
  <sheetData>
    <row r="1" spans="1:27" x14ac:dyDescent="0.2">
      <c r="A1" s="181" t="s">
        <v>14</v>
      </c>
    </row>
    <row r="2" spans="1:27" x14ac:dyDescent="0.2">
      <c r="A2" s="181" t="s">
        <v>49</v>
      </c>
    </row>
    <row r="3" spans="1:27" x14ac:dyDescent="0.2">
      <c r="A3" t="s">
        <v>15</v>
      </c>
      <c r="D3" s="182"/>
    </row>
    <row r="4" spans="1:27" x14ac:dyDescent="0.2">
      <c r="A4" s="183"/>
      <c r="C4" s="182"/>
      <c r="D4" s="182"/>
    </row>
    <row r="5" spans="1:27" x14ac:dyDescent="0.2">
      <c r="A5" s="183"/>
    </row>
    <row r="6" spans="1:27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7" x14ac:dyDescent="0.2">
      <c r="A7" s="187">
        <v>44896</v>
      </c>
      <c r="B7" s="188">
        <v>1228</v>
      </c>
      <c r="C7" s="188">
        <v>1230</v>
      </c>
      <c r="D7" s="188">
        <v>1230</v>
      </c>
      <c r="E7" s="188">
        <v>1231</v>
      </c>
      <c r="F7" s="188">
        <v>1231</v>
      </c>
      <c r="G7" s="188">
        <v>1231</v>
      </c>
      <c r="H7" s="188">
        <v>1231</v>
      </c>
      <c r="I7" s="188">
        <v>1232</v>
      </c>
      <c r="J7" s="188">
        <v>1232</v>
      </c>
      <c r="K7" s="188">
        <v>1231</v>
      </c>
      <c r="L7" s="188">
        <v>1231</v>
      </c>
      <c r="M7" s="188">
        <v>1230</v>
      </c>
      <c r="N7" s="188">
        <v>1231</v>
      </c>
      <c r="O7" s="188">
        <v>1230</v>
      </c>
      <c r="P7" s="188">
        <v>1229</v>
      </c>
      <c r="Q7" s="188">
        <v>1229</v>
      </c>
      <c r="R7" s="188">
        <v>1229</v>
      </c>
      <c r="S7" s="188">
        <v>1229</v>
      </c>
      <c r="T7" s="188">
        <v>1229</v>
      </c>
      <c r="U7" s="188">
        <v>1230</v>
      </c>
      <c r="V7" s="188">
        <v>1230</v>
      </c>
      <c r="W7" s="188">
        <v>1232</v>
      </c>
      <c r="X7" s="188">
        <v>1232</v>
      </c>
      <c r="Y7" s="188">
        <v>1233</v>
      </c>
      <c r="Z7" s="188">
        <v>29531</v>
      </c>
      <c r="AA7" s="188"/>
    </row>
    <row r="8" spans="1:27" x14ac:dyDescent="0.2">
      <c r="A8" s="187">
        <v>44897</v>
      </c>
      <c r="B8" s="188">
        <v>1231</v>
      </c>
      <c r="C8" s="188">
        <v>1231</v>
      </c>
      <c r="D8" s="188">
        <v>1231</v>
      </c>
      <c r="E8" s="188">
        <v>1231</v>
      </c>
      <c r="F8" s="188">
        <v>1231</v>
      </c>
      <c r="G8" s="188">
        <v>1232</v>
      </c>
      <c r="H8" s="188">
        <v>1232</v>
      </c>
      <c r="I8" s="188">
        <v>1232</v>
      </c>
      <c r="J8" s="188">
        <v>1231</v>
      </c>
      <c r="K8" s="188">
        <v>1231</v>
      </c>
      <c r="L8" s="188">
        <v>1230</v>
      </c>
      <c r="M8" s="188">
        <v>1229</v>
      </c>
      <c r="N8" s="188">
        <v>1227</v>
      </c>
      <c r="O8" s="188">
        <v>1227</v>
      </c>
      <c r="P8" s="188">
        <v>1226</v>
      </c>
      <c r="Q8" s="188">
        <v>1225</v>
      </c>
      <c r="R8" s="188">
        <v>1224</v>
      </c>
      <c r="S8" s="188">
        <v>1223</v>
      </c>
      <c r="T8" s="188">
        <v>1223</v>
      </c>
      <c r="U8" s="188">
        <v>1223</v>
      </c>
      <c r="V8" s="188">
        <v>1221</v>
      </c>
      <c r="W8" s="188">
        <v>1220</v>
      </c>
      <c r="X8" s="188">
        <v>1220</v>
      </c>
      <c r="Y8" s="188">
        <v>1220</v>
      </c>
      <c r="Z8" s="188">
        <v>29451</v>
      </c>
      <c r="AA8" s="188"/>
    </row>
    <row r="9" spans="1:27" x14ac:dyDescent="0.2">
      <c r="A9" s="187">
        <v>44898</v>
      </c>
      <c r="B9" s="188">
        <v>1225</v>
      </c>
      <c r="C9" s="188">
        <v>1224</v>
      </c>
      <c r="D9" s="188">
        <v>1222</v>
      </c>
      <c r="E9" s="188">
        <v>1222</v>
      </c>
      <c r="F9" s="188">
        <v>1222</v>
      </c>
      <c r="G9" s="188">
        <v>1221</v>
      </c>
      <c r="H9" s="188">
        <v>1219</v>
      </c>
      <c r="I9" s="188">
        <v>1217</v>
      </c>
      <c r="J9" s="188">
        <v>1216</v>
      </c>
      <c r="K9" s="188">
        <v>1215</v>
      </c>
      <c r="L9" s="188">
        <v>1213</v>
      </c>
      <c r="M9" s="188">
        <v>1213</v>
      </c>
      <c r="N9" s="188">
        <v>1211</v>
      </c>
      <c r="O9" s="188">
        <v>1210</v>
      </c>
      <c r="P9" s="188">
        <v>1210</v>
      </c>
      <c r="Q9" s="188">
        <v>1209</v>
      </c>
      <c r="R9" s="188">
        <v>1209</v>
      </c>
      <c r="S9" s="188">
        <v>1210</v>
      </c>
      <c r="T9" s="188">
        <v>1210</v>
      </c>
      <c r="U9" s="188">
        <v>1211</v>
      </c>
      <c r="V9" s="188">
        <v>1217</v>
      </c>
      <c r="W9" s="188">
        <v>1221</v>
      </c>
      <c r="X9" s="188">
        <v>1223</v>
      </c>
      <c r="Y9" s="188">
        <v>1224</v>
      </c>
      <c r="Z9" s="188">
        <v>29194</v>
      </c>
      <c r="AA9" s="188"/>
    </row>
    <row r="10" spans="1:27" x14ac:dyDescent="0.2">
      <c r="A10" s="187">
        <v>44899</v>
      </c>
      <c r="B10" s="188">
        <v>1228</v>
      </c>
      <c r="C10" s="188">
        <v>1229</v>
      </c>
      <c r="D10" s="188">
        <v>1230</v>
      </c>
      <c r="E10" s="188">
        <v>1231</v>
      </c>
      <c r="F10" s="188">
        <v>1232</v>
      </c>
      <c r="G10" s="188">
        <v>1232</v>
      </c>
      <c r="H10" s="188">
        <v>1232</v>
      </c>
      <c r="I10" s="188">
        <v>1232</v>
      </c>
      <c r="J10" s="188">
        <v>1234</v>
      </c>
      <c r="K10" s="188">
        <v>1234</v>
      </c>
      <c r="L10" s="188">
        <v>1234</v>
      </c>
      <c r="M10" s="188">
        <v>1234</v>
      </c>
      <c r="N10" s="188">
        <v>1234</v>
      </c>
      <c r="O10" s="188">
        <v>1233</v>
      </c>
      <c r="P10" s="188">
        <v>1232</v>
      </c>
      <c r="Q10" s="188">
        <v>1233</v>
      </c>
      <c r="R10" s="188">
        <v>1233</v>
      </c>
      <c r="S10" s="188">
        <v>1233</v>
      </c>
      <c r="T10" s="188">
        <v>1233</v>
      </c>
      <c r="U10" s="188">
        <v>1233</v>
      </c>
      <c r="V10" s="188">
        <v>1233</v>
      </c>
      <c r="W10" s="188">
        <v>1233</v>
      </c>
      <c r="X10" s="188">
        <v>1234</v>
      </c>
      <c r="Y10" s="188">
        <v>1233</v>
      </c>
      <c r="Z10" s="188">
        <v>29579</v>
      </c>
      <c r="AA10" s="188"/>
    </row>
    <row r="11" spans="1:27" x14ac:dyDescent="0.2">
      <c r="A11" s="187">
        <v>44900</v>
      </c>
      <c r="B11" s="188">
        <v>1234</v>
      </c>
      <c r="C11" s="188">
        <v>1235</v>
      </c>
      <c r="D11" s="188">
        <v>1235</v>
      </c>
      <c r="E11" s="188">
        <v>1235</v>
      </c>
      <c r="F11" s="188">
        <v>1235</v>
      </c>
      <c r="G11" s="188">
        <v>1235</v>
      </c>
      <c r="H11" s="188">
        <v>1235</v>
      </c>
      <c r="I11" s="188">
        <v>1235</v>
      </c>
      <c r="J11" s="188">
        <v>1235</v>
      </c>
      <c r="K11" s="188">
        <v>1235</v>
      </c>
      <c r="L11" s="188">
        <v>1234</v>
      </c>
      <c r="M11" s="188">
        <v>1232</v>
      </c>
      <c r="N11" s="188">
        <v>1231</v>
      </c>
      <c r="O11" s="188">
        <v>1230</v>
      </c>
      <c r="P11" s="188">
        <v>1231</v>
      </c>
      <c r="Q11" s="188">
        <v>1230</v>
      </c>
      <c r="R11" s="188">
        <v>1229</v>
      </c>
      <c r="S11" s="188">
        <v>1230</v>
      </c>
      <c r="T11" s="188">
        <v>1230</v>
      </c>
      <c r="U11" s="188">
        <v>1230</v>
      </c>
      <c r="V11" s="188">
        <v>1232</v>
      </c>
      <c r="W11" s="188">
        <v>1232</v>
      </c>
      <c r="X11" s="188">
        <v>1232</v>
      </c>
      <c r="Y11" s="188">
        <v>1232</v>
      </c>
      <c r="Z11" s="188">
        <v>29584</v>
      </c>
      <c r="AA11" s="188"/>
    </row>
    <row r="12" spans="1:27" x14ac:dyDescent="0.2">
      <c r="A12" s="187">
        <v>44901</v>
      </c>
      <c r="B12" s="188">
        <v>1232</v>
      </c>
      <c r="C12" s="188">
        <v>1231</v>
      </c>
      <c r="D12" s="188">
        <v>1231</v>
      </c>
      <c r="E12" s="188">
        <v>1230</v>
      </c>
      <c r="F12" s="188">
        <v>1230</v>
      </c>
      <c r="G12" s="188">
        <v>1229</v>
      </c>
      <c r="H12" s="188">
        <v>1228</v>
      </c>
      <c r="I12" s="188">
        <v>1226</v>
      </c>
      <c r="J12" s="188">
        <v>1224</v>
      </c>
      <c r="K12" s="188">
        <v>1222</v>
      </c>
      <c r="L12" s="188">
        <v>1219</v>
      </c>
      <c r="M12" s="188">
        <v>1220</v>
      </c>
      <c r="N12" s="188">
        <v>1217</v>
      </c>
      <c r="O12" s="188">
        <v>1219</v>
      </c>
      <c r="P12" s="188">
        <v>1220</v>
      </c>
      <c r="Q12" s="188">
        <v>1218</v>
      </c>
      <c r="R12" s="188">
        <v>1217</v>
      </c>
      <c r="S12" s="188">
        <v>1218</v>
      </c>
      <c r="T12" s="188">
        <v>1218</v>
      </c>
      <c r="U12" s="188">
        <v>1218</v>
      </c>
      <c r="V12" s="188">
        <v>1218</v>
      </c>
      <c r="W12" s="188">
        <v>1217</v>
      </c>
      <c r="X12" s="188">
        <v>1216</v>
      </c>
      <c r="Y12" s="188">
        <v>1216</v>
      </c>
      <c r="Z12" s="188">
        <v>29334</v>
      </c>
      <c r="AA12" s="188"/>
    </row>
    <row r="13" spans="1:27" x14ac:dyDescent="0.2">
      <c r="A13" s="187">
        <v>44902</v>
      </c>
      <c r="B13" s="188">
        <v>1219</v>
      </c>
      <c r="C13" s="188">
        <v>1218</v>
      </c>
      <c r="D13" s="188">
        <v>1218</v>
      </c>
      <c r="E13" s="188">
        <v>1218</v>
      </c>
      <c r="F13" s="188">
        <v>1219</v>
      </c>
      <c r="G13" s="188">
        <v>1219</v>
      </c>
      <c r="H13" s="188">
        <v>1219</v>
      </c>
      <c r="I13" s="188">
        <v>1217</v>
      </c>
      <c r="J13" s="188">
        <v>1216</v>
      </c>
      <c r="K13" s="188">
        <v>1216</v>
      </c>
      <c r="L13" s="188">
        <v>1217</v>
      </c>
      <c r="M13" s="188">
        <v>1212</v>
      </c>
      <c r="N13" s="188">
        <v>1206</v>
      </c>
      <c r="O13" s="188">
        <v>1212</v>
      </c>
      <c r="P13" s="188">
        <v>1214</v>
      </c>
      <c r="Q13" s="188">
        <v>1215</v>
      </c>
      <c r="R13" s="188">
        <v>1216</v>
      </c>
      <c r="S13" s="188">
        <v>1217</v>
      </c>
      <c r="T13" s="188">
        <v>1217</v>
      </c>
      <c r="U13" s="188">
        <v>1217</v>
      </c>
      <c r="V13" s="188">
        <v>1218</v>
      </c>
      <c r="W13" s="188">
        <v>1219</v>
      </c>
      <c r="X13" s="188">
        <v>1219</v>
      </c>
      <c r="Y13" s="188">
        <v>1218</v>
      </c>
      <c r="Z13" s="188">
        <v>29196</v>
      </c>
      <c r="AA13" s="188"/>
    </row>
    <row r="14" spans="1:27" x14ac:dyDescent="0.2">
      <c r="A14" s="187">
        <v>44903</v>
      </c>
      <c r="B14" s="188">
        <v>1215</v>
      </c>
      <c r="C14" s="188">
        <v>1216</v>
      </c>
      <c r="D14" s="188">
        <v>1217</v>
      </c>
      <c r="E14" s="188">
        <v>1219</v>
      </c>
      <c r="F14" s="188">
        <v>1219</v>
      </c>
      <c r="G14" s="188">
        <v>1219</v>
      </c>
      <c r="H14" s="188">
        <v>1220</v>
      </c>
      <c r="I14" s="188">
        <v>1220</v>
      </c>
      <c r="J14" s="188">
        <v>1221</v>
      </c>
      <c r="K14" s="188">
        <v>1221</v>
      </c>
      <c r="L14" s="188">
        <v>1220</v>
      </c>
      <c r="M14" s="188">
        <v>1220</v>
      </c>
      <c r="N14" s="188">
        <v>1220</v>
      </c>
      <c r="O14" s="188">
        <v>1220</v>
      </c>
      <c r="P14" s="188">
        <v>1221</v>
      </c>
      <c r="Q14" s="188">
        <v>1221</v>
      </c>
      <c r="R14" s="188">
        <v>1222</v>
      </c>
      <c r="S14" s="188">
        <v>1222</v>
      </c>
      <c r="T14" s="188">
        <v>1223</v>
      </c>
      <c r="U14" s="188">
        <v>1224</v>
      </c>
      <c r="V14" s="188">
        <v>1225</v>
      </c>
      <c r="W14" s="188">
        <v>1226</v>
      </c>
      <c r="X14" s="188">
        <v>1226</v>
      </c>
      <c r="Y14" s="188">
        <v>1227</v>
      </c>
      <c r="Z14" s="188">
        <v>29304</v>
      </c>
      <c r="AA14" s="188"/>
    </row>
    <row r="15" spans="1:27" x14ac:dyDescent="0.2">
      <c r="A15" s="187">
        <v>44904</v>
      </c>
      <c r="B15" s="188">
        <v>1227</v>
      </c>
      <c r="C15" s="188">
        <v>1227</v>
      </c>
      <c r="D15" s="188">
        <v>1228</v>
      </c>
      <c r="E15" s="188">
        <v>1229</v>
      </c>
      <c r="F15" s="188">
        <v>1229</v>
      </c>
      <c r="G15" s="188">
        <v>1230</v>
      </c>
      <c r="H15" s="188">
        <v>1231</v>
      </c>
      <c r="I15" s="188">
        <v>1231</v>
      </c>
      <c r="J15" s="188">
        <v>1232</v>
      </c>
      <c r="K15" s="188">
        <v>1232</v>
      </c>
      <c r="L15" s="188">
        <v>1231</v>
      </c>
      <c r="M15" s="188">
        <v>1231</v>
      </c>
      <c r="N15" s="188">
        <v>1231</v>
      </c>
      <c r="O15" s="188">
        <v>1230</v>
      </c>
      <c r="P15" s="188">
        <v>1228</v>
      </c>
      <c r="Q15" s="188">
        <v>1227</v>
      </c>
      <c r="R15" s="188">
        <v>1228</v>
      </c>
      <c r="S15" s="188">
        <v>1227</v>
      </c>
      <c r="T15" s="188">
        <v>1229</v>
      </c>
      <c r="U15" s="188">
        <v>1229</v>
      </c>
      <c r="V15" s="188">
        <v>1229</v>
      </c>
      <c r="W15" s="188">
        <v>1229</v>
      </c>
      <c r="X15" s="188">
        <v>1230</v>
      </c>
      <c r="Y15" s="188">
        <v>1231</v>
      </c>
      <c r="Z15" s="188">
        <v>29506</v>
      </c>
      <c r="AA15" s="188"/>
    </row>
    <row r="16" spans="1:27" x14ac:dyDescent="0.2">
      <c r="A16" s="187">
        <v>44905</v>
      </c>
      <c r="B16" s="188">
        <v>1236</v>
      </c>
      <c r="C16" s="188">
        <v>1236</v>
      </c>
      <c r="D16" s="188">
        <v>1236</v>
      </c>
      <c r="E16" s="188">
        <v>1237</v>
      </c>
      <c r="F16" s="188">
        <v>1237</v>
      </c>
      <c r="G16" s="188">
        <v>1237</v>
      </c>
      <c r="H16" s="188">
        <v>1238</v>
      </c>
      <c r="I16" s="188">
        <v>1238</v>
      </c>
      <c r="J16" s="188">
        <v>1238</v>
      </c>
      <c r="K16" s="188">
        <v>1237</v>
      </c>
      <c r="L16" s="188">
        <v>1237</v>
      </c>
      <c r="M16" s="188">
        <v>1235</v>
      </c>
      <c r="N16" s="188">
        <v>1235</v>
      </c>
      <c r="O16" s="188">
        <v>1234</v>
      </c>
      <c r="P16" s="188">
        <v>1233</v>
      </c>
      <c r="Q16" s="188">
        <v>1233</v>
      </c>
      <c r="R16" s="188">
        <v>1233</v>
      </c>
      <c r="S16" s="188">
        <v>1233</v>
      </c>
      <c r="T16" s="188">
        <v>1234</v>
      </c>
      <c r="U16" s="188">
        <v>1234</v>
      </c>
      <c r="V16" s="188">
        <v>1234</v>
      </c>
      <c r="W16" s="188">
        <v>1234</v>
      </c>
      <c r="X16" s="188">
        <v>1234</v>
      </c>
      <c r="Y16" s="188">
        <v>1234</v>
      </c>
      <c r="Z16" s="188">
        <v>29647</v>
      </c>
      <c r="AA16" s="188"/>
    </row>
    <row r="17" spans="1:27" x14ac:dyDescent="0.2">
      <c r="A17" s="187">
        <v>44906</v>
      </c>
      <c r="B17" s="188">
        <v>1230</v>
      </c>
      <c r="C17" s="188">
        <v>1229</v>
      </c>
      <c r="D17" s="188">
        <v>1230</v>
      </c>
      <c r="E17" s="188">
        <v>1229</v>
      </c>
      <c r="F17" s="188">
        <v>1230</v>
      </c>
      <c r="G17" s="188">
        <v>1230</v>
      </c>
      <c r="H17" s="188">
        <v>1229</v>
      </c>
      <c r="I17" s="188">
        <v>1228</v>
      </c>
      <c r="J17" s="188">
        <v>1228</v>
      </c>
      <c r="K17" s="188">
        <v>1227</v>
      </c>
      <c r="L17" s="188">
        <v>1226</v>
      </c>
      <c r="M17" s="188">
        <v>1225</v>
      </c>
      <c r="N17" s="188">
        <v>1224</v>
      </c>
      <c r="O17" s="188">
        <v>1224</v>
      </c>
      <c r="P17" s="188">
        <v>1224</v>
      </c>
      <c r="Q17" s="188">
        <v>1224</v>
      </c>
      <c r="R17" s="188">
        <v>1224</v>
      </c>
      <c r="S17" s="188">
        <v>1225</v>
      </c>
      <c r="T17" s="188">
        <v>1224</v>
      </c>
      <c r="U17" s="188">
        <v>1224</v>
      </c>
      <c r="V17" s="188">
        <v>1224</v>
      </c>
      <c r="W17" s="188">
        <v>1224</v>
      </c>
      <c r="X17" s="188">
        <v>1225</v>
      </c>
      <c r="Y17" s="188">
        <v>1225</v>
      </c>
      <c r="Z17" s="188">
        <v>29432</v>
      </c>
      <c r="AA17" s="188"/>
    </row>
    <row r="18" spans="1:27" x14ac:dyDescent="0.2">
      <c r="A18" s="187">
        <v>44907</v>
      </c>
      <c r="B18" s="188">
        <v>1231</v>
      </c>
      <c r="C18" s="188">
        <v>1232</v>
      </c>
      <c r="D18" s="188">
        <v>1231</v>
      </c>
      <c r="E18" s="188">
        <v>1231</v>
      </c>
      <c r="F18" s="188">
        <v>1231</v>
      </c>
      <c r="G18" s="188">
        <v>1231</v>
      </c>
      <c r="H18" s="188">
        <v>1232</v>
      </c>
      <c r="I18" s="188">
        <v>1233</v>
      </c>
      <c r="J18" s="188">
        <v>1233</v>
      </c>
      <c r="K18" s="188">
        <v>1233</v>
      </c>
      <c r="L18" s="188">
        <v>1233</v>
      </c>
      <c r="M18" s="188">
        <v>1233</v>
      </c>
      <c r="N18" s="188">
        <v>1233</v>
      </c>
      <c r="O18" s="188">
        <v>1234</v>
      </c>
      <c r="P18" s="188">
        <v>1233</v>
      </c>
      <c r="Q18" s="188">
        <v>1233</v>
      </c>
      <c r="R18" s="188">
        <v>1232</v>
      </c>
      <c r="S18" s="188">
        <v>1232</v>
      </c>
      <c r="T18" s="188">
        <v>1231</v>
      </c>
      <c r="U18" s="188">
        <v>1233</v>
      </c>
      <c r="V18" s="188">
        <v>1234</v>
      </c>
      <c r="W18" s="188">
        <v>1234</v>
      </c>
      <c r="X18" s="188">
        <v>1235</v>
      </c>
      <c r="Y18" s="188">
        <v>1235</v>
      </c>
      <c r="Z18" s="188">
        <v>29583</v>
      </c>
      <c r="AA18" s="188"/>
    </row>
    <row r="19" spans="1:27" x14ac:dyDescent="0.2">
      <c r="A19" s="187">
        <v>44908</v>
      </c>
      <c r="B19" s="188">
        <v>1237</v>
      </c>
      <c r="C19" s="188">
        <v>1237</v>
      </c>
      <c r="D19" s="188">
        <v>1237</v>
      </c>
      <c r="E19" s="188">
        <v>1238</v>
      </c>
      <c r="F19" s="188">
        <v>1238</v>
      </c>
      <c r="G19" s="188">
        <v>1238</v>
      </c>
      <c r="H19" s="188">
        <v>1239</v>
      </c>
      <c r="I19" s="188">
        <v>1238</v>
      </c>
      <c r="J19" s="188">
        <v>1238</v>
      </c>
      <c r="K19" s="188">
        <v>1242</v>
      </c>
      <c r="L19" s="188">
        <v>1240</v>
      </c>
      <c r="M19" s="188">
        <v>1237</v>
      </c>
      <c r="N19" s="188">
        <v>1236</v>
      </c>
      <c r="O19" s="188">
        <v>1236</v>
      </c>
      <c r="P19" s="188">
        <v>1234</v>
      </c>
      <c r="Q19" s="188">
        <v>1233</v>
      </c>
      <c r="R19" s="188">
        <v>1233</v>
      </c>
      <c r="S19" s="188">
        <v>1234</v>
      </c>
      <c r="T19" s="188">
        <v>1234</v>
      </c>
      <c r="U19" s="188">
        <v>1234</v>
      </c>
      <c r="V19" s="188">
        <v>1234</v>
      </c>
      <c r="W19" s="188">
        <v>1235</v>
      </c>
      <c r="X19" s="188">
        <v>1236</v>
      </c>
      <c r="Y19" s="188">
        <v>1237</v>
      </c>
      <c r="Z19" s="188">
        <v>29675</v>
      </c>
      <c r="AA19" s="188"/>
    </row>
    <row r="20" spans="1:27" x14ac:dyDescent="0.2">
      <c r="A20" s="187">
        <v>44909</v>
      </c>
      <c r="B20" s="188">
        <v>1234</v>
      </c>
      <c r="C20" s="188">
        <v>1234</v>
      </c>
      <c r="D20" s="188">
        <v>1234</v>
      </c>
      <c r="E20" s="188">
        <v>1234</v>
      </c>
      <c r="F20" s="188">
        <v>1233</v>
      </c>
      <c r="G20" s="188">
        <v>1234</v>
      </c>
      <c r="H20" s="188">
        <v>1234</v>
      </c>
      <c r="I20" s="188">
        <v>1235</v>
      </c>
      <c r="J20" s="188">
        <v>1234</v>
      </c>
      <c r="K20" s="188">
        <v>1233</v>
      </c>
      <c r="L20" s="188">
        <v>1234</v>
      </c>
      <c r="M20" s="188">
        <v>1233</v>
      </c>
      <c r="N20" s="188">
        <v>1232</v>
      </c>
      <c r="O20" s="188">
        <v>1231</v>
      </c>
      <c r="P20" s="188">
        <v>1230</v>
      </c>
      <c r="Q20" s="188">
        <v>1230</v>
      </c>
      <c r="R20" s="188">
        <v>1230</v>
      </c>
      <c r="S20" s="188">
        <v>1230</v>
      </c>
      <c r="T20" s="188">
        <v>1230</v>
      </c>
      <c r="U20" s="188">
        <v>1231</v>
      </c>
      <c r="V20" s="188">
        <v>1231</v>
      </c>
      <c r="W20" s="188">
        <v>1231</v>
      </c>
      <c r="X20" s="188">
        <v>1230</v>
      </c>
      <c r="Y20" s="188">
        <v>1231</v>
      </c>
      <c r="Z20" s="188">
        <v>29573</v>
      </c>
      <c r="AA20" s="188"/>
    </row>
    <row r="21" spans="1:27" x14ac:dyDescent="0.2">
      <c r="A21" s="187">
        <v>44910</v>
      </c>
      <c r="B21" s="188">
        <v>1235</v>
      </c>
      <c r="C21" s="188">
        <v>1236</v>
      </c>
      <c r="D21" s="188">
        <v>1236</v>
      </c>
      <c r="E21" s="188">
        <v>1236</v>
      </c>
      <c r="F21" s="188">
        <v>1235</v>
      </c>
      <c r="G21" s="188">
        <v>1234</v>
      </c>
      <c r="H21" s="188">
        <v>1233</v>
      </c>
      <c r="I21" s="188">
        <v>1232</v>
      </c>
      <c r="J21" s="188">
        <v>1232</v>
      </c>
      <c r="K21" s="188">
        <v>1231</v>
      </c>
      <c r="L21" s="188">
        <v>1231</v>
      </c>
      <c r="M21" s="188">
        <v>1230</v>
      </c>
      <c r="N21" s="188">
        <v>1228</v>
      </c>
      <c r="O21" s="188">
        <v>1227</v>
      </c>
      <c r="P21" s="188">
        <v>1226</v>
      </c>
      <c r="Q21" s="188">
        <v>1224</v>
      </c>
      <c r="R21" s="188">
        <v>1222</v>
      </c>
      <c r="S21" s="188">
        <v>1219</v>
      </c>
      <c r="T21" s="188">
        <v>1219</v>
      </c>
      <c r="U21" s="188">
        <v>1218</v>
      </c>
      <c r="V21" s="188">
        <v>1219</v>
      </c>
      <c r="W21" s="188">
        <v>1218</v>
      </c>
      <c r="X21" s="188">
        <v>1218</v>
      </c>
      <c r="Y21" s="188">
        <v>1217</v>
      </c>
      <c r="Z21" s="188">
        <v>29456</v>
      </c>
      <c r="AA21" s="188"/>
    </row>
    <row r="22" spans="1:27" x14ac:dyDescent="0.2">
      <c r="A22" s="187">
        <v>44911</v>
      </c>
      <c r="B22" s="188">
        <v>1213</v>
      </c>
      <c r="C22" s="188">
        <v>1212</v>
      </c>
      <c r="D22" s="188">
        <v>1214</v>
      </c>
      <c r="E22" s="188">
        <v>1214</v>
      </c>
      <c r="F22" s="188">
        <v>1216</v>
      </c>
      <c r="G22" s="188">
        <v>1218</v>
      </c>
      <c r="H22" s="188">
        <v>1219</v>
      </c>
      <c r="I22" s="188">
        <v>1219</v>
      </c>
      <c r="J22" s="188">
        <v>1221</v>
      </c>
      <c r="K22" s="188">
        <v>1222</v>
      </c>
      <c r="L22" s="188">
        <v>1222</v>
      </c>
      <c r="M22" s="188">
        <v>1223</v>
      </c>
      <c r="N22" s="188">
        <v>1223</v>
      </c>
      <c r="O22" s="188">
        <v>1222</v>
      </c>
      <c r="P22" s="188">
        <v>1222</v>
      </c>
      <c r="Q22" s="188">
        <v>1222</v>
      </c>
      <c r="R22" s="188">
        <v>1222</v>
      </c>
      <c r="S22" s="188">
        <v>1223</v>
      </c>
      <c r="T22" s="188">
        <v>1223</v>
      </c>
      <c r="U22" s="188">
        <v>1224</v>
      </c>
      <c r="V22" s="188">
        <v>1224</v>
      </c>
      <c r="W22" s="188">
        <v>1224</v>
      </c>
      <c r="X22" s="188">
        <v>1225</v>
      </c>
      <c r="Y22" s="188">
        <v>1225</v>
      </c>
      <c r="Z22" s="188">
        <v>29292</v>
      </c>
      <c r="AA22" s="188"/>
    </row>
    <row r="23" spans="1:27" x14ac:dyDescent="0.2">
      <c r="A23" s="187">
        <v>44912</v>
      </c>
      <c r="B23" s="188">
        <v>1226</v>
      </c>
      <c r="C23" s="188">
        <v>1226</v>
      </c>
      <c r="D23" s="188">
        <v>1227</v>
      </c>
      <c r="E23" s="188">
        <v>1227</v>
      </c>
      <c r="F23" s="188">
        <v>1227</v>
      </c>
      <c r="G23" s="188">
        <v>1227</v>
      </c>
      <c r="H23" s="188">
        <v>1227</v>
      </c>
      <c r="I23" s="188">
        <v>1227</v>
      </c>
      <c r="J23" s="188">
        <v>1227</v>
      </c>
      <c r="K23" s="188">
        <v>1227</v>
      </c>
      <c r="L23" s="188">
        <v>1227</v>
      </c>
      <c r="M23" s="188">
        <v>1227</v>
      </c>
      <c r="N23" s="188">
        <v>1226</v>
      </c>
      <c r="O23" s="188">
        <v>1226</v>
      </c>
      <c r="P23" s="188">
        <v>1227</v>
      </c>
      <c r="Q23" s="188">
        <v>1227</v>
      </c>
      <c r="R23" s="188">
        <v>1228</v>
      </c>
      <c r="S23" s="188">
        <v>1227</v>
      </c>
      <c r="T23" s="188">
        <v>1227</v>
      </c>
      <c r="U23" s="188">
        <v>1227</v>
      </c>
      <c r="V23" s="188">
        <v>1228</v>
      </c>
      <c r="W23" s="188">
        <v>1228</v>
      </c>
      <c r="X23" s="188">
        <v>1228</v>
      </c>
      <c r="Y23" s="188">
        <v>1229</v>
      </c>
      <c r="Z23" s="188">
        <v>29450</v>
      </c>
      <c r="AA23" s="188"/>
    </row>
    <row r="24" spans="1:27" x14ac:dyDescent="0.2">
      <c r="A24" s="187">
        <v>44913</v>
      </c>
      <c r="B24" s="188">
        <v>1231</v>
      </c>
      <c r="C24" s="188">
        <v>1232</v>
      </c>
      <c r="D24" s="188">
        <v>1232</v>
      </c>
      <c r="E24" s="188">
        <v>1231</v>
      </c>
      <c r="F24" s="188">
        <v>1231</v>
      </c>
      <c r="G24" s="188">
        <v>1231</v>
      </c>
      <c r="H24" s="188">
        <v>1231</v>
      </c>
      <c r="I24" s="188">
        <v>1232</v>
      </c>
      <c r="J24" s="188">
        <v>1232</v>
      </c>
      <c r="K24" s="188">
        <v>1232</v>
      </c>
      <c r="L24" s="188">
        <v>1231</v>
      </c>
      <c r="M24" s="188">
        <v>1231</v>
      </c>
      <c r="N24" s="188">
        <v>1231</v>
      </c>
      <c r="O24" s="188">
        <v>1231</v>
      </c>
      <c r="P24" s="188">
        <v>1231</v>
      </c>
      <c r="Q24" s="188">
        <v>1231</v>
      </c>
      <c r="R24" s="188">
        <v>1231</v>
      </c>
      <c r="S24" s="188">
        <v>1231</v>
      </c>
      <c r="T24" s="188">
        <v>1231</v>
      </c>
      <c r="U24" s="188">
        <v>1230</v>
      </c>
      <c r="V24" s="188">
        <v>1232</v>
      </c>
      <c r="W24" s="188">
        <v>1233</v>
      </c>
      <c r="X24" s="188">
        <v>1234</v>
      </c>
      <c r="Y24" s="188">
        <v>1234</v>
      </c>
      <c r="Z24" s="188">
        <v>29557</v>
      </c>
      <c r="AA24" s="188"/>
    </row>
    <row r="25" spans="1:27" x14ac:dyDescent="0.2">
      <c r="A25" s="187">
        <v>44914</v>
      </c>
      <c r="B25" s="188">
        <v>1241</v>
      </c>
      <c r="C25" s="188">
        <v>1242</v>
      </c>
      <c r="D25" s="188">
        <v>1242</v>
      </c>
      <c r="E25" s="188">
        <v>1242</v>
      </c>
      <c r="F25" s="188">
        <v>1242</v>
      </c>
      <c r="G25" s="188">
        <v>1242</v>
      </c>
      <c r="H25" s="188">
        <v>1242</v>
      </c>
      <c r="I25" s="188">
        <v>1242</v>
      </c>
      <c r="J25" s="188">
        <v>1242</v>
      </c>
      <c r="K25" s="188">
        <v>1242</v>
      </c>
      <c r="L25" s="188">
        <v>1240</v>
      </c>
      <c r="M25" s="188">
        <v>1238</v>
      </c>
      <c r="N25" s="188">
        <v>1239</v>
      </c>
      <c r="O25" s="188">
        <v>1239</v>
      </c>
      <c r="P25" s="188">
        <v>1238</v>
      </c>
      <c r="Q25" s="188">
        <v>1238</v>
      </c>
      <c r="R25" s="188">
        <v>1239</v>
      </c>
      <c r="S25" s="188">
        <v>1239</v>
      </c>
      <c r="T25" s="188">
        <v>1239</v>
      </c>
      <c r="U25" s="188">
        <v>1239</v>
      </c>
      <c r="V25" s="188">
        <v>1239</v>
      </c>
      <c r="W25" s="188">
        <v>1239</v>
      </c>
      <c r="X25" s="188">
        <v>1239</v>
      </c>
      <c r="Y25" s="188">
        <v>1239</v>
      </c>
      <c r="Z25" s="188">
        <v>29763</v>
      </c>
      <c r="AA25" s="188"/>
    </row>
    <row r="26" spans="1:27" x14ac:dyDescent="0.2">
      <c r="A26" s="187">
        <v>44915</v>
      </c>
      <c r="B26" s="188">
        <v>1238</v>
      </c>
      <c r="C26" s="188">
        <v>1239</v>
      </c>
      <c r="D26" s="188">
        <v>1240</v>
      </c>
      <c r="E26" s="188">
        <v>1239</v>
      </c>
      <c r="F26" s="188">
        <v>1238</v>
      </c>
      <c r="G26" s="188">
        <v>1238</v>
      </c>
      <c r="H26" s="188">
        <v>1238</v>
      </c>
      <c r="I26" s="188">
        <v>1238</v>
      </c>
      <c r="J26" s="188">
        <v>1238</v>
      </c>
      <c r="K26" s="188">
        <v>1237</v>
      </c>
      <c r="L26" s="188">
        <v>1240</v>
      </c>
      <c r="M26" s="188">
        <v>1240</v>
      </c>
      <c r="N26" s="188">
        <v>1237</v>
      </c>
      <c r="O26" s="188">
        <v>1236</v>
      </c>
      <c r="P26" s="188">
        <v>1236</v>
      </c>
      <c r="Q26" s="188">
        <v>1236</v>
      </c>
      <c r="R26" s="188">
        <v>1235</v>
      </c>
      <c r="S26" s="188">
        <v>1235</v>
      </c>
      <c r="T26" s="188">
        <v>1235</v>
      </c>
      <c r="U26" s="188">
        <v>1235</v>
      </c>
      <c r="V26" s="188">
        <v>1235</v>
      </c>
      <c r="W26" s="188">
        <v>1236</v>
      </c>
      <c r="X26" s="188">
        <v>1237</v>
      </c>
      <c r="Y26" s="188">
        <v>1238</v>
      </c>
      <c r="Z26" s="188">
        <v>29694</v>
      </c>
      <c r="AA26" s="188"/>
    </row>
    <row r="27" spans="1:27" x14ac:dyDescent="0.2">
      <c r="A27" s="187">
        <v>44916</v>
      </c>
      <c r="B27" s="188">
        <v>1238</v>
      </c>
      <c r="C27" s="188">
        <v>1239</v>
      </c>
      <c r="D27" s="188">
        <v>1239</v>
      </c>
      <c r="E27" s="188">
        <v>1239</v>
      </c>
      <c r="F27" s="188">
        <v>1239</v>
      </c>
      <c r="G27" s="188">
        <v>1239</v>
      </c>
      <c r="H27" s="188">
        <v>1240</v>
      </c>
      <c r="I27" s="188">
        <v>1240</v>
      </c>
      <c r="J27" s="188">
        <v>1240</v>
      </c>
      <c r="K27" s="188">
        <v>1239</v>
      </c>
      <c r="L27" s="188">
        <v>1239</v>
      </c>
      <c r="M27" s="188">
        <v>1238</v>
      </c>
      <c r="N27" s="188">
        <v>1236</v>
      </c>
      <c r="O27" s="188">
        <v>1236</v>
      </c>
      <c r="P27" s="188">
        <v>1235</v>
      </c>
      <c r="Q27" s="188">
        <v>1234</v>
      </c>
      <c r="R27" s="188">
        <v>1235</v>
      </c>
      <c r="S27" s="188">
        <v>1234</v>
      </c>
      <c r="T27" s="188">
        <v>1235</v>
      </c>
      <c r="U27" s="188">
        <v>1235</v>
      </c>
      <c r="V27" s="188">
        <v>1235</v>
      </c>
      <c r="W27" s="188">
        <v>1234</v>
      </c>
      <c r="X27" s="188">
        <v>1235</v>
      </c>
      <c r="Y27" s="188">
        <v>1235</v>
      </c>
      <c r="Z27" s="188">
        <v>29688</v>
      </c>
      <c r="AA27" s="188"/>
    </row>
    <row r="28" spans="1:27" x14ac:dyDescent="0.2">
      <c r="A28" s="187">
        <v>44917</v>
      </c>
      <c r="B28" s="188">
        <v>1234</v>
      </c>
      <c r="C28" s="188">
        <v>1234</v>
      </c>
      <c r="D28" s="188">
        <v>1233</v>
      </c>
      <c r="E28" s="188">
        <v>1234</v>
      </c>
      <c r="F28" s="188">
        <v>1234</v>
      </c>
      <c r="G28" s="188">
        <v>1233</v>
      </c>
      <c r="H28" s="188">
        <v>1233</v>
      </c>
      <c r="I28" s="188">
        <v>1232</v>
      </c>
      <c r="J28" s="188">
        <v>1231</v>
      </c>
      <c r="K28" s="188">
        <v>1229</v>
      </c>
      <c r="L28" s="188">
        <v>1228</v>
      </c>
      <c r="M28" s="188">
        <v>1228</v>
      </c>
      <c r="N28" s="188">
        <v>1227</v>
      </c>
      <c r="O28" s="188">
        <v>1226</v>
      </c>
      <c r="P28" s="188">
        <v>1222</v>
      </c>
      <c r="Q28" s="188">
        <v>1218</v>
      </c>
      <c r="R28" s="188">
        <v>1217</v>
      </c>
      <c r="S28" s="188">
        <v>1215</v>
      </c>
      <c r="T28" s="188">
        <v>1214</v>
      </c>
      <c r="U28" s="188">
        <v>1212</v>
      </c>
      <c r="V28" s="188">
        <v>1212</v>
      </c>
      <c r="W28" s="188">
        <v>1212</v>
      </c>
      <c r="X28" s="188">
        <v>1211</v>
      </c>
      <c r="Y28" s="188">
        <v>1208</v>
      </c>
      <c r="Z28" s="188">
        <v>29377</v>
      </c>
      <c r="AA28" s="188"/>
    </row>
    <row r="29" spans="1:27" x14ac:dyDescent="0.2">
      <c r="A29" s="187">
        <v>44918</v>
      </c>
      <c r="B29" s="188">
        <v>1211</v>
      </c>
      <c r="C29" s="188">
        <v>1215</v>
      </c>
      <c r="D29" s="188">
        <v>1216</v>
      </c>
      <c r="E29" s="188">
        <v>1213</v>
      </c>
      <c r="F29" s="188">
        <v>1216</v>
      </c>
      <c r="G29" s="188">
        <v>1220</v>
      </c>
      <c r="H29" s="188">
        <v>1222</v>
      </c>
      <c r="I29" s="188">
        <v>1223</v>
      </c>
      <c r="J29" s="188">
        <v>1222</v>
      </c>
      <c r="K29" s="188">
        <v>1221</v>
      </c>
      <c r="L29" s="188">
        <v>1225</v>
      </c>
      <c r="M29" s="188">
        <v>1228</v>
      </c>
      <c r="N29" s="188">
        <v>1232</v>
      </c>
      <c r="O29" s="188">
        <v>1235</v>
      </c>
      <c r="P29" s="188">
        <v>1238</v>
      </c>
      <c r="Q29" s="188">
        <v>1239</v>
      </c>
      <c r="R29" s="188">
        <v>1240</v>
      </c>
      <c r="S29" s="188">
        <v>1241</v>
      </c>
      <c r="T29" s="188">
        <v>1242</v>
      </c>
      <c r="U29" s="188">
        <v>1243</v>
      </c>
      <c r="V29" s="188">
        <v>1243</v>
      </c>
      <c r="W29" s="188">
        <v>1244</v>
      </c>
      <c r="X29" s="188">
        <v>1244</v>
      </c>
      <c r="Y29" s="188">
        <v>1245</v>
      </c>
      <c r="Z29" s="188">
        <v>29518</v>
      </c>
      <c r="AA29" s="188"/>
    </row>
    <row r="30" spans="1:27" x14ac:dyDescent="0.2">
      <c r="A30" s="187">
        <v>44919</v>
      </c>
      <c r="B30" s="188">
        <v>1244</v>
      </c>
      <c r="C30" s="188">
        <v>1244</v>
      </c>
      <c r="D30" s="188">
        <v>1244</v>
      </c>
      <c r="E30" s="188">
        <v>1244</v>
      </c>
      <c r="F30" s="188">
        <v>1244</v>
      </c>
      <c r="G30" s="188">
        <v>1245</v>
      </c>
      <c r="H30" s="188">
        <v>1245</v>
      </c>
      <c r="I30" s="188">
        <v>1245</v>
      </c>
      <c r="J30" s="188">
        <v>1245</v>
      </c>
      <c r="K30" s="188">
        <v>1245</v>
      </c>
      <c r="L30" s="188">
        <v>1245</v>
      </c>
      <c r="M30" s="188">
        <v>1244</v>
      </c>
      <c r="N30" s="188">
        <v>1244</v>
      </c>
      <c r="O30" s="188">
        <v>1243</v>
      </c>
      <c r="P30" s="188">
        <v>1242</v>
      </c>
      <c r="Q30" s="188">
        <v>1242</v>
      </c>
      <c r="R30" s="188">
        <v>1241</v>
      </c>
      <c r="S30" s="188">
        <v>1241</v>
      </c>
      <c r="T30" s="188">
        <v>1241</v>
      </c>
      <c r="U30" s="188">
        <v>1241</v>
      </c>
      <c r="V30" s="188">
        <v>1241</v>
      </c>
      <c r="W30" s="188">
        <v>1242</v>
      </c>
      <c r="X30" s="188">
        <v>1242</v>
      </c>
      <c r="Y30" s="188">
        <v>1241</v>
      </c>
      <c r="Z30" s="188">
        <v>29835</v>
      </c>
      <c r="AA30" s="188"/>
    </row>
    <row r="31" spans="1:27" x14ac:dyDescent="0.2">
      <c r="A31" s="187">
        <v>44920</v>
      </c>
      <c r="B31" s="188">
        <v>1242</v>
      </c>
      <c r="C31" s="188">
        <v>1241</v>
      </c>
      <c r="D31" s="188">
        <v>1241</v>
      </c>
      <c r="E31" s="188">
        <v>1241</v>
      </c>
      <c r="F31" s="188">
        <v>1241</v>
      </c>
      <c r="G31" s="188">
        <v>1242</v>
      </c>
      <c r="H31" s="188">
        <v>1242</v>
      </c>
      <c r="I31" s="188">
        <v>1242</v>
      </c>
      <c r="J31" s="188">
        <v>1242</v>
      </c>
      <c r="K31" s="188">
        <v>1241</v>
      </c>
      <c r="L31" s="188">
        <v>1240</v>
      </c>
      <c r="M31" s="188">
        <v>1240</v>
      </c>
      <c r="N31" s="188">
        <v>1239</v>
      </c>
      <c r="O31" s="188">
        <v>1239</v>
      </c>
      <c r="P31" s="188">
        <v>1239</v>
      </c>
      <c r="Q31" s="188">
        <v>1238</v>
      </c>
      <c r="R31" s="188">
        <v>1238</v>
      </c>
      <c r="S31" s="188">
        <v>1238</v>
      </c>
      <c r="T31" s="188">
        <v>1238</v>
      </c>
      <c r="U31" s="188">
        <v>1239</v>
      </c>
      <c r="V31" s="188">
        <v>1239</v>
      </c>
      <c r="W31" s="188">
        <v>1240</v>
      </c>
      <c r="X31" s="188">
        <v>1240</v>
      </c>
      <c r="Y31" s="188">
        <v>1240</v>
      </c>
      <c r="Z31" s="188">
        <v>29762</v>
      </c>
      <c r="AA31" s="188"/>
    </row>
    <row r="32" spans="1:27" x14ac:dyDescent="0.2">
      <c r="A32" s="187">
        <v>44921</v>
      </c>
      <c r="B32" s="188">
        <v>1242</v>
      </c>
      <c r="C32" s="188">
        <v>1243</v>
      </c>
      <c r="D32" s="188">
        <v>1243</v>
      </c>
      <c r="E32" s="188">
        <v>1243</v>
      </c>
      <c r="F32" s="188">
        <v>1243</v>
      </c>
      <c r="G32" s="188">
        <v>1241</v>
      </c>
      <c r="H32" s="188">
        <v>1242</v>
      </c>
      <c r="I32" s="188">
        <v>1242</v>
      </c>
      <c r="J32" s="188">
        <v>1242</v>
      </c>
      <c r="K32" s="188">
        <v>1242</v>
      </c>
      <c r="L32" s="188">
        <v>1241</v>
      </c>
      <c r="M32" s="188">
        <v>1241</v>
      </c>
      <c r="N32" s="188">
        <v>1241</v>
      </c>
      <c r="O32" s="188">
        <v>1240</v>
      </c>
      <c r="P32" s="188">
        <v>1239</v>
      </c>
      <c r="Q32" s="188">
        <v>1239</v>
      </c>
      <c r="R32" s="188">
        <v>1239</v>
      </c>
      <c r="S32" s="188">
        <v>1239</v>
      </c>
      <c r="T32" s="188">
        <v>1238</v>
      </c>
      <c r="U32" s="188">
        <v>1239</v>
      </c>
      <c r="V32" s="188">
        <v>1239</v>
      </c>
      <c r="W32" s="188">
        <v>1239</v>
      </c>
      <c r="X32" s="188">
        <v>1238</v>
      </c>
      <c r="Y32" s="188">
        <v>1238</v>
      </c>
      <c r="Z32" s="188">
        <v>29773</v>
      </c>
      <c r="AA32" s="188"/>
    </row>
    <row r="33" spans="1:27" x14ac:dyDescent="0.2">
      <c r="A33" s="187">
        <v>44922</v>
      </c>
      <c r="B33" s="188">
        <v>1237</v>
      </c>
      <c r="C33" s="188">
        <v>1235</v>
      </c>
      <c r="D33" s="188">
        <v>1236</v>
      </c>
      <c r="E33" s="188">
        <v>1236</v>
      </c>
      <c r="F33" s="188">
        <v>1236</v>
      </c>
      <c r="G33" s="188">
        <v>1236</v>
      </c>
      <c r="H33" s="188">
        <v>1235</v>
      </c>
      <c r="I33" s="188">
        <v>1235</v>
      </c>
      <c r="J33" s="188">
        <v>1235</v>
      </c>
      <c r="K33" s="188">
        <v>1235</v>
      </c>
      <c r="L33" s="188">
        <v>1236</v>
      </c>
      <c r="M33" s="188">
        <v>1239</v>
      </c>
      <c r="N33" s="188">
        <v>1236</v>
      </c>
      <c r="O33" s="188">
        <v>1233</v>
      </c>
      <c r="P33" s="188">
        <v>1233</v>
      </c>
      <c r="Q33" s="188">
        <v>1233</v>
      </c>
      <c r="R33" s="188">
        <v>1233</v>
      </c>
      <c r="S33" s="188">
        <v>1234</v>
      </c>
      <c r="T33" s="188">
        <v>1233</v>
      </c>
      <c r="U33" s="188">
        <v>1231</v>
      </c>
      <c r="V33" s="188">
        <v>1231</v>
      </c>
      <c r="W33" s="188">
        <v>1232</v>
      </c>
      <c r="X33" s="188">
        <v>1232</v>
      </c>
      <c r="Y33" s="188">
        <v>1233</v>
      </c>
      <c r="Z33" s="188">
        <v>29625</v>
      </c>
      <c r="AA33" s="188"/>
    </row>
    <row r="34" spans="1:27" x14ac:dyDescent="0.2">
      <c r="A34" s="187">
        <v>44923</v>
      </c>
      <c r="B34" s="188">
        <v>1236</v>
      </c>
      <c r="C34" s="188">
        <v>1236</v>
      </c>
      <c r="D34" s="188">
        <v>1236</v>
      </c>
      <c r="E34" s="188">
        <v>1236</v>
      </c>
      <c r="F34" s="188">
        <v>1236</v>
      </c>
      <c r="G34" s="188">
        <v>1236</v>
      </c>
      <c r="H34" s="188">
        <v>1236</v>
      </c>
      <c r="I34" s="188">
        <v>1236</v>
      </c>
      <c r="J34" s="188">
        <v>1236</v>
      </c>
      <c r="K34" s="188">
        <v>1235</v>
      </c>
      <c r="L34" s="188">
        <v>1235</v>
      </c>
      <c r="M34" s="188">
        <v>1233</v>
      </c>
      <c r="N34" s="188">
        <v>1232</v>
      </c>
      <c r="O34" s="188">
        <v>1230</v>
      </c>
      <c r="P34" s="188">
        <v>1230</v>
      </c>
      <c r="Q34" s="188">
        <v>1229</v>
      </c>
      <c r="R34" s="188">
        <v>1229</v>
      </c>
      <c r="S34" s="188">
        <v>1229</v>
      </c>
      <c r="T34" s="188">
        <v>1229</v>
      </c>
      <c r="U34" s="188">
        <v>1230</v>
      </c>
      <c r="V34" s="188">
        <v>1231</v>
      </c>
      <c r="W34" s="188">
        <v>1231</v>
      </c>
      <c r="X34" s="188">
        <v>1230</v>
      </c>
      <c r="Y34" s="188">
        <v>1231</v>
      </c>
      <c r="Z34" s="188">
        <v>29588</v>
      </c>
      <c r="AA34" s="188"/>
    </row>
    <row r="35" spans="1:27" x14ac:dyDescent="0.2">
      <c r="A35" s="187">
        <v>44924</v>
      </c>
      <c r="B35" s="188">
        <v>1232</v>
      </c>
      <c r="C35" s="188">
        <v>1233</v>
      </c>
      <c r="D35" s="188">
        <v>1231</v>
      </c>
      <c r="E35" s="188">
        <v>1231</v>
      </c>
      <c r="F35" s="188">
        <v>1232</v>
      </c>
      <c r="G35" s="188">
        <v>1231</v>
      </c>
      <c r="H35" s="188">
        <v>1232</v>
      </c>
      <c r="I35" s="188">
        <v>1231</v>
      </c>
      <c r="J35" s="188">
        <v>1231</v>
      </c>
      <c r="K35" s="188">
        <v>1231</v>
      </c>
      <c r="L35" s="188">
        <v>1231</v>
      </c>
      <c r="M35" s="188">
        <v>1230</v>
      </c>
      <c r="N35" s="188">
        <v>1228</v>
      </c>
      <c r="O35" s="188">
        <v>1227</v>
      </c>
      <c r="P35" s="188">
        <v>1225</v>
      </c>
      <c r="Q35" s="188">
        <v>1224</v>
      </c>
      <c r="R35" s="188">
        <v>1225</v>
      </c>
      <c r="S35" s="188">
        <v>1226</v>
      </c>
      <c r="T35" s="188">
        <v>1227</v>
      </c>
      <c r="U35" s="188">
        <v>1226</v>
      </c>
      <c r="V35" s="188">
        <v>1226</v>
      </c>
      <c r="W35" s="188">
        <v>1226</v>
      </c>
      <c r="X35" s="188">
        <v>1227</v>
      </c>
      <c r="Y35" s="188">
        <v>1227</v>
      </c>
      <c r="Z35" s="188">
        <v>29490</v>
      </c>
    </row>
    <row r="36" spans="1:27" x14ac:dyDescent="0.2">
      <c r="A36" s="187">
        <v>44925</v>
      </c>
      <c r="B36" s="188">
        <v>1229</v>
      </c>
      <c r="C36" s="188">
        <v>1229</v>
      </c>
      <c r="D36" s="188">
        <v>1228</v>
      </c>
      <c r="E36" s="188">
        <v>1229</v>
      </c>
      <c r="F36" s="188">
        <v>1229</v>
      </c>
      <c r="G36" s="188">
        <v>1228</v>
      </c>
      <c r="H36" s="188">
        <v>1229</v>
      </c>
      <c r="I36" s="188">
        <v>1229</v>
      </c>
      <c r="J36" s="188">
        <v>1229</v>
      </c>
      <c r="K36" s="188">
        <v>1229</v>
      </c>
      <c r="L36" s="188">
        <v>1227</v>
      </c>
      <c r="M36" s="188">
        <v>1226</v>
      </c>
      <c r="N36" s="188">
        <v>1224</v>
      </c>
      <c r="O36" s="188">
        <v>1222</v>
      </c>
      <c r="P36" s="188">
        <v>1220</v>
      </c>
      <c r="Q36" s="188">
        <v>1219</v>
      </c>
      <c r="R36" s="188">
        <v>1219</v>
      </c>
      <c r="S36" s="188">
        <v>1218</v>
      </c>
      <c r="T36" s="188">
        <v>1216</v>
      </c>
      <c r="U36" s="188">
        <v>1215</v>
      </c>
      <c r="V36" s="188">
        <v>1217</v>
      </c>
      <c r="W36" s="188">
        <v>1217</v>
      </c>
      <c r="X36" s="188">
        <v>1218</v>
      </c>
      <c r="Y36" s="188">
        <v>1219</v>
      </c>
      <c r="Z36" s="188">
        <v>29365</v>
      </c>
    </row>
    <row r="37" spans="1:27" s="2" customFormat="1" x14ac:dyDescent="0.2">
      <c r="A37" s="187">
        <v>44926</v>
      </c>
      <c r="B37" s="188">
        <v>1224</v>
      </c>
      <c r="C37" s="188">
        <v>1225</v>
      </c>
      <c r="D37" s="188">
        <v>1226</v>
      </c>
      <c r="E37" s="188">
        <v>1225</v>
      </c>
      <c r="F37" s="188">
        <v>1225</v>
      </c>
      <c r="G37" s="188">
        <v>1222</v>
      </c>
      <c r="H37" s="188">
        <v>1224</v>
      </c>
      <c r="I37" s="188">
        <v>1225</v>
      </c>
      <c r="J37" s="188">
        <v>1223</v>
      </c>
      <c r="K37" s="188">
        <v>1222</v>
      </c>
      <c r="L37" s="188">
        <v>1221</v>
      </c>
      <c r="M37" s="188">
        <v>1221</v>
      </c>
      <c r="N37" s="188">
        <v>1222</v>
      </c>
      <c r="O37" s="188">
        <v>1222</v>
      </c>
      <c r="P37" s="188">
        <v>1221</v>
      </c>
      <c r="Q37" s="188">
        <v>1222</v>
      </c>
      <c r="R37" s="188">
        <v>1221</v>
      </c>
      <c r="S37" s="188">
        <v>1218</v>
      </c>
      <c r="T37" s="188">
        <v>1216</v>
      </c>
      <c r="U37" s="188">
        <v>1214</v>
      </c>
      <c r="V37" s="188">
        <v>1215</v>
      </c>
      <c r="W37" s="188">
        <v>1215</v>
      </c>
      <c r="X37" s="188">
        <v>1216</v>
      </c>
      <c r="Y37" s="188">
        <v>1216</v>
      </c>
      <c r="Z37" s="188">
        <v>29301</v>
      </c>
    </row>
    <row r="38" spans="1:27" s="202" customFormat="1" ht="15.75" x14ac:dyDescent="0.25">
      <c r="A38" s="198" t="s">
        <v>107</v>
      </c>
      <c r="B38" s="199">
        <v>38160</v>
      </c>
      <c r="C38" s="199">
        <v>38170</v>
      </c>
      <c r="D38" s="199">
        <v>38174</v>
      </c>
      <c r="E38" s="199">
        <v>38175</v>
      </c>
      <c r="F38" s="199">
        <v>38181</v>
      </c>
      <c r="G38" s="199">
        <v>38181</v>
      </c>
      <c r="H38" s="199">
        <v>38189</v>
      </c>
      <c r="I38" s="199">
        <v>38184</v>
      </c>
      <c r="J38" s="199">
        <v>38180</v>
      </c>
      <c r="K38" s="199">
        <v>38169</v>
      </c>
      <c r="L38" s="199">
        <v>38158</v>
      </c>
      <c r="M38" s="199">
        <v>38141</v>
      </c>
      <c r="N38" s="199">
        <v>38113</v>
      </c>
      <c r="O38" s="199">
        <v>38104</v>
      </c>
      <c r="P38" s="199">
        <v>38089</v>
      </c>
      <c r="Q38" s="199">
        <v>38075</v>
      </c>
      <c r="R38" s="199">
        <v>38073</v>
      </c>
      <c r="S38" s="199">
        <v>38070</v>
      </c>
      <c r="T38" s="199">
        <v>38068</v>
      </c>
      <c r="U38" s="199">
        <v>38069</v>
      </c>
      <c r="V38" s="199">
        <v>38086</v>
      </c>
      <c r="W38" s="199">
        <v>38097</v>
      </c>
      <c r="X38" s="199">
        <v>38106</v>
      </c>
      <c r="Y38" s="199">
        <v>38111</v>
      </c>
      <c r="Z38" s="199">
        <v>915123</v>
      </c>
    </row>
    <row r="39" spans="1:27" s="202" customFormat="1" ht="15.75" x14ac:dyDescent="0.25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</row>
    <row r="40" spans="1:27" x14ac:dyDescent="0.2">
      <c r="A40" s="185" t="s">
        <v>0</v>
      </c>
      <c r="B40" s="186">
        <f>SUM(Z7:Z37)</f>
        <v>915123</v>
      </c>
      <c r="C40" s="186"/>
      <c r="D40" s="186"/>
      <c r="E40" s="186"/>
    </row>
    <row r="41" spans="1:27" ht="15.75" x14ac:dyDescent="0.25">
      <c r="A41" s="194" t="s">
        <v>102</v>
      </c>
      <c r="B41" s="195">
        <v>0</v>
      </c>
      <c r="C41" s="186"/>
      <c r="D41" s="186"/>
      <c r="E41" s="186"/>
    </row>
    <row r="42" spans="1:27" ht="15.75" x14ac:dyDescent="0.25">
      <c r="A42" s="194" t="s">
        <v>124</v>
      </c>
      <c r="B42" s="186">
        <f>B40+B41</f>
        <v>915123</v>
      </c>
      <c r="C42" s="186"/>
      <c r="D42" s="186"/>
      <c r="E42" s="186"/>
    </row>
    <row r="43" spans="1:27" ht="15.75" x14ac:dyDescent="0.25">
      <c r="A43" s="178" t="s">
        <v>104</v>
      </c>
      <c r="B43" s="179"/>
    </row>
    <row r="44" spans="1:27" ht="15.75" x14ac:dyDescent="0.25">
      <c r="A44" s="178" t="s">
        <v>103</v>
      </c>
      <c r="B44" s="180">
        <f>B42-B43</f>
        <v>915123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C45"/>
  <sheetViews>
    <sheetView zoomScale="70" zoomScaleNormal="70" workbookViewId="0">
      <selection activeCell="B42" sqref="B42"/>
    </sheetView>
  </sheetViews>
  <sheetFormatPr defaultRowHeight="15" x14ac:dyDescent="0.2"/>
  <cols>
    <col min="1" max="1" width="14.33203125" customWidth="1"/>
    <col min="2" max="2" width="17.5546875" customWidth="1"/>
    <col min="3" max="26" width="8.33203125" customWidth="1"/>
  </cols>
  <sheetData>
    <row r="1" spans="1:29" x14ac:dyDescent="0.2">
      <c r="A1" s="181" t="s">
        <v>14</v>
      </c>
    </row>
    <row r="2" spans="1:29" x14ac:dyDescent="0.2">
      <c r="A2" s="181" t="s">
        <v>49</v>
      </c>
    </row>
    <row r="3" spans="1:29" x14ac:dyDescent="0.2">
      <c r="A3" t="s">
        <v>43</v>
      </c>
      <c r="D3" s="182"/>
    </row>
    <row r="4" spans="1:29" x14ac:dyDescent="0.2">
      <c r="A4" s="183"/>
      <c r="C4" s="182"/>
      <c r="D4" s="182"/>
    </row>
    <row r="5" spans="1:29" x14ac:dyDescent="0.2">
      <c r="A5" s="183"/>
    </row>
    <row r="6" spans="1:29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  <c r="AA6" s="207"/>
      <c r="AB6" s="67"/>
      <c r="AC6" s="67"/>
    </row>
    <row r="7" spans="1:29" x14ac:dyDescent="0.2">
      <c r="A7" s="187">
        <v>44896</v>
      </c>
      <c r="B7" s="188">
        <v>1185</v>
      </c>
      <c r="C7" s="188">
        <v>1185</v>
      </c>
      <c r="D7" s="188">
        <v>1185</v>
      </c>
      <c r="E7" s="188">
        <v>1185</v>
      </c>
      <c r="F7" s="188">
        <v>1184</v>
      </c>
      <c r="G7" s="188">
        <v>1184</v>
      </c>
      <c r="H7" s="188">
        <v>1183</v>
      </c>
      <c r="I7" s="188">
        <v>1183</v>
      </c>
      <c r="J7" s="188">
        <v>1184</v>
      </c>
      <c r="K7" s="188">
        <v>1186</v>
      </c>
      <c r="L7" s="188">
        <v>1185</v>
      </c>
      <c r="M7" s="188">
        <v>1185</v>
      </c>
      <c r="N7" s="188">
        <v>1185</v>
      </c>
      <c r="O7" s="188">
        <v>1185</v>
      </c>
      <c r="P7" s="188">
        <v>1185</v>
      </c>
      <c r="Q7" s="188">
        <v>1184</v>
      </c>
      <c r="R7" s="188">
        <v>1185</v>
      </c>
      <c r="S7" s="188">
        <v>1184</v>
      </c>
      <c r="T7" s="188">
        <v>1182</v>
      </c>
      <c r="U7" s="188">
        <v>1183</v>
      </c>
      <c r="V7" s="188">
        <v>1183</v>
      </c>
      <c r="W7" s="188">
        <v>1183</v>
      </c>
      <c r="X7" s="188">
        <v>1183</v>
      </c>
      <c r="Y7" s="188">
        <v>1183</v>
      </c>
      <c r="Z7" s="188">
        <v>28419</v>
      </c>
      <c r="AA7" s="67"/>
      <c r="AB7" s="67"/>
      <c r="AC7" s="67"/>
    </row>
    <row r="8" spans="1:29" x14ac:dyDescent="0.2">
      <c r="A8" s="187">
        <v>44897</v>
      </c>
      <c r="B8" s="188">
        <v>1197</v>
      </c>
      <c r="C8" s="188">
        <v>1198</v>
      </c>
      <c r="D8" s="188">
        <v>1197</v>
      </c>
      <c r="E8" s="188">
        <v>1197</v>
      </c>
      <c r="F8" s="188">
        <v>1197</v>
      </c>
      <c r="G8" s="188">
        <v>1196</v>
      </c>
      <c r="H8" s="188">
        <v>1194</v>
      </c>
      <c r="I8" s="188">
        <v>1194</v>
      </c>
      <c r="J8" s="188">
        <v>1195</v>
      </c>
      <c r="K8" s="188">
        <v>1196</v>
      </c>
      <c r="L8" s="188">
        <v>1197</v>
      </c>
      <c r="M8" s="188">
        <v>1198</v>
      </c>
      <c r="N8" s="188">
        <v>1198</v>
      </c>
      <c r="O8" s="188">
        <v>1198</v>
      </c>
      <c r="P8" s="188">
        <v>1197</v>
      </c>
      <c r="Q8" s="188">
        <v>1195</v>
      </c>
      <c r="R8" s="188">
        <v>1194</v>
      </c>
      <c r="S8" s="188">
        <v>1193</v>
      </c>
      <c r="T8" s="188">
        <v>1193</v>
      </c>
      <c r="U8" s="188">
        <v>1193</v>
      </c>
      <c r="V8" s="188">
        <v>1194</v>
      </c>
      <c r="W8" s="188">
        <v>1195</v>
      </c>
      <c r="X8" s="188">
        <v>1195</v>
      </c>
      <c r="Y8" s="188">
        <v>1195</v>
      </c>
      <c r="Z8" s="188">
        <v>28696</v>
      </c>
      <c r="AA8" s="67"/>
      <c r="AB8" s="67"/>
      <c r="AC8" s="67"/>
    </row>
    <row r="9" spans="1:29" x14ac:dyDescent="0.2">
      <c r="A9" s="187">
        <v>44898</v>
      </c>
      <c r="B9" s="188">
        <v>1179</v>
      </c>
      <c r="C9" s="188">
        <v>1179</v>
      </c>
      <c r="D9" s="188">
        <v>1180</v>
      </c>
      <c r="E9" s="188">
        <v>1180</v>
      </c>
      <c r="F9" s="188">
        <v>1180</v>
      </c>
      <c r="G9" s="188">
        <v>1179</v>
      </c>
      <c r="H9" s="188">
        <v>1179</v>
      </c>
      <c r="I9" s="188">
        <v>1180</v>
      </c>
      <c r="J9" s="188">
        <v>1179</v>
      </c>
      <c r="K9" s="188">
        <v>1179</v>
      </c>
      <c r="L9" s="188">
        <v>1178</v>
      </c>
      <c r="M9" s="188">
        <v>1178</v>
      </c>
      <c r="N9" s="188">
        <v>1178</v>
      </c>
      <c r="O9" s="188">
        <v>1178</v>
      </c>
      <c r="P9" s="188">
        <v>1178</v>
      </c>
      <c r="Q9" s="188">
        <v>1179</v>
      </c>
      <c r="R9" s="188">
        <v>1178</v>
      </c>
      <c r="S9" s="188">
        <v>1178</v>
      </c>
      <c r="T9" s="188">
        <v>1179</v>
      </c>
      <c r="U9" s="188">
        <v>1179</v>
      </c>
      <c r="V9" s="188">
        <v>1180</v>
      </c>
      <c r="W9" s="188">
        <v>1180</v>
      </c>
      <c r="X9" s="188">
        <v>1179</v>
      </c>
      <c r="Y9" s="188">
        <v>1179</v>
      </c>
      <c r="Z9" s="188">
        <v>28295</v>
      </c>
      <c r="AA9" s="67"/>
      <c r="AB9" s="67"/>
      <c r="AC9" s="67"/>
    </row>
    <row r="10" spans="1:29" x14ac:dyDescent="0.2">
      <c r="A10" s="187">
        <v>44899</v>
      </c>
      <c r="B10" s="188">
        <v>1206</v>
      </c>
      <c r="C10" s="188">
        <v>1206</v>
      </c>
      <c r="D10" s="188">
        <v>1206</v>
      </c>
      <c r="E10" s="188">
        <v>1207</v>
      </c>
      <c r="F10" s="188">
        <v>1206</v>
      </c>
      <c r="G10" s="188">
        <v>1206</v>
      </c>
      <c r="H10" s="188">
        <v>1206</v>
      </c>
      <c r="I10" s="188">
        <v>1206</v>
      </c>
      <c r="J10" s="188">
        <v>1207</v>
      </c>
      <c r="K10" s="188">
        <v>1207</v>
      </c>
      <c r="L10" s="188">
        <v>1207</v>
      </c>
      <c r="M10" s="188">
        <v>1207</v>
      </c>
      <c r="N10" s="188">
        <v>1207</v>
      </c>
      <c r="O10" s="188">
        <v>1207</v>
      </c>
      <c r="P10" s="188">
        <v>1206</v>
      </c>
      <c r="Q10" s="188">
        <v>1206</v>
      </c>
      <c r="R10" s="188">
        <v>1205</v>
      </c>
      <c r="S10" s="188">
        <v>1204</v>
      </c>
      <c r="T10" s="188">
        <v>1204</v>
      </c>
      <c r="U10" s="188">
        <v>1204</v>
      </c>
      <c r="V10" s="188">
        <v>1203</v>
      </c>
      <c r="W10" s="188">
        <v>1203</v>
      </c>
      <c r="X10" s="188">
        <v>1203</v>
      </c>
      <c r="Y10" s="188">
        <v>1202</v>
      </c>
      <c r="Z10" s="188">
        <v>28931</v>
      </c>
      <c r="AA10" s="67"/>
      <c r="AB10" s="67"/>
      <c r="AC10" s="67"/>
    </row>
    <row r="11" spans="1:29" x14ac:dyDescent="0.2">
      <c r="A11" s="187">
        <v>44900</v>
      </c>
      <c r="B11" s="188">
        <v>1194</v>
      </c>
      <c r="C11" s="188">
        <v>1195</v>
      </c>
      <c r="D11" s="188">
        <v>1195</v>
      </c>
      <c r="E11" s="188">
        <v>1195</v>
      </c>
      <c r="F11" s="188">
        <v>1195</v>
      </c>
      <c r="G11" s="188">
        <v>1193</v>
      </c>
      <c r="H11" s="188">
        <v>1192</v>
      </c>
      <c r="I11" s="188">
        <v>1192</v>
      </c>
      <c r="J11" s="188">
        <v>1193</v>
      </c>
      <c r="K11" s="188">
        <v>1193</v>
      </c>
      <c r="L11" s="188">
        <v>1194</v>
      </c>
      <c r="M11" s="188">
        <v>1195</v>
      </c>
      <c r="N11" s="188">
        <v>1194</v>
      </c>
      <c r="O11" s="188">
        <v>1195</v>
      </c>
      <c r="P11" s="188">
        <v>1195</v>
      </c>
      <c r="Q11" s="188">
        <v>1194</v>
      </c>
      <c r="R11" s="188">
        <v>1192</v>
      </c>
      <c r="S11" s="188">
        <v>1193</v>
      </c>
      <c r="T11" s="188">
        <v>1193</v>
      </c>
      <c r="U11" s="188">
        <v>1191</v>
      </c>
      <c r="V11" s="188">
        <v>1191</v>
      </c>
      <c r="W11" s="188">
        <v>1191</v>
      </c>
      <c r="X11" s="188">
        <v>1191</v>
      </c>
      <c r="Y11" s="188">
        <v>1192</v>
      </c>
      <c r="Z11" s="188">
        <v>28638</v>
      </c>
      <c r="AA11" s="67"/>
      <c r="AB11" s="67"/>
      <c r="AC11" s="67"/>
    </row>
    <row r="12" spans="1:29" x14ac:dyDescent="0.2">
      <c r="A12" s="187">
        <v>44901</v>
      </c>
      <c r="B12" s="188">
        <v>1156</v>
      </c>
      <c r="C12" s="188">
        <v>1156</v>
      </c>
      <c r="D12" s="188">
        <v>1155</v>
      </c>
      <c r="E12" s="188">
        <v>1156</v>
      </c>
      <c r="F12" s="188">
        <v>1155</v>
      </c>
      <c r="G12" s="188">
        <v>1155</v>
      </c>
      <c r="H12" s="188">
        <v>1155</v>
      </c>
      <c r="I12" s="188">
        <v>1155</v>
      </c>
      <c r="J12" s="188">
        <v>1155</v>
      </c>
      <c r="K12" s="188">
        <v>1155</v>
      </c>
      <c r="L12" s="188">
        <v>1155</v>
      </c>
      <c r="M12" s="188">
        <v>1156</v>
      </c>
      <c r="N12" s="188">
        <v>1156</v>
      </c>
      <c r="O12" s="188">
        <v>1156</v>
      </c>
      <c r="P12" s="188">
        <v>1157</v>
      </c>
      <c r="Q12" s="188">
        <v>1157</v>
      </c>
      <c r="R12" s="188">
        <v>1156</v>
      </c>
      <c r="S12" s="188">
        <v>1156</v>
      </c>
      <c r="T12" s="188">
        <v>1156</v>
      </c>
      <c r="U12" s="188">
        <v>1156</v>
      </c>
      <c r="V12" s="188">
        <v>1156</v>
      </c>
      <c r="W12" s="188">
        <v>1156</v>
      </c>
      <c r="X12" s="188">
        <v>1157</v>
      </c>
      <c r="Y12" s="188">
        <v>1158</v>
      </c>
      <c r="Z12" s="188">
        <v>27741</v>
      </c>
      <c r="AA12" s="67"/>
      <c r="AB12" s="67"/>
      <c r="AC12" s="67"/>
    </row>
    <row r="13" spans="1:29" x14ac:dyDescent="0.2">
      <c r="A13" s="187">
        <v>44902</v>
      </c>
      <c r="B13" s="188">
        <v>1177</v>
      </c>
      <c r="C13" s="188">
        <v>1177</v>
      </c>
      <c r="D13" s="188">
        <v>1178</v>
      </c>
      <c r="E13" s="188">
        <v>1177</v>
      </c>
      <c r="F13" s="188">
        <v>1177</v>
      </c>
      <c r="G13" s="188">
        <v>1175</v>
      </c>
      <c r="H13" s="188">
        <v>1174</v>
      </c>
      <c r="I13" s="188">
        <v>1173</v>
      </c>
      <c r="J13" s="188">
        <v>1174</v>
      </c>
      <c r="K13" s="188">
        <v>1173</v>
      </c>
      <c r="L13" s="188">
        <v>1173</v>
      </c>
      <c r="M13" s="188">
        <v>1173</v>
      </c>
      <c r="N13" s="188">
        <v>1172</v>
      </c>
      <c r="O13" s="188">
        <v>1172</v>
      </c>
      <c r="P13" s="188">
        <v>1172</v>
      </c>
      <c r="Q13" s="188">
        <v>1172</v>
      </c>
      <c r="R13" s="188">
        <v>1171</v>
      </c>
      <c r="S13" s="188">
        <v>1170</v>
      </c>
      <c r="T13" s="188">
        <v>1170</v>
      </c>
      <c r="U13" s="188">
        <v>1170</v>
      </c>
      <c r="V13" s="188">
        <v>1171</v>
      </c>
      <c r="W13" s="188">
        <v>1171</v>
      </c>
      <c r="X13" s="188">
        <v>1172</v>
      </c>
      <c r="Y13" s="188">
        <v>1174</v>
      </c>
      <c r="Z13" s="188">
        <v>28158</v>
      </c>
      <c r="AA13" s="67"/>
      <c r="AB13" s="67"/>
      <c r="AC13" s="67"/>
    </row>
    <row r="14" spans="1:29" x14ac:dyDescent="0.2">
      <c r="A14" s="187">
        <v>44903</v>
      </c>
      <c r="B14" s="188">
        <v>1193</v>
      </c>
      <c r="C14" s="188">
        <v>1193</v>
      </c>
      <c r="D14" s="188">
        <v>1193</v>
      </c>
      <c r="E14" s="188">
        <v>1193</v>
      </c>
      <c r="F14" s="188">
        <v>1194</v>
      </c>
      <c r="G14" s="188">
        <v>1193</v>
      </c>
      <c r="H14" s="188">
        <v>1191</v>
      </c>
      <c r="I14" s="188">
        <v>1191</v>
      </c>
      <c r="J14" s="188">
        <v>1192</v>
      </c>
      <c r="K14" s="188">
        <v>1193</v>
      </c>
      <c r="L14" s="188">
        <v>1193</v>
      </c>
      <c r="M14" s="188">
        <v>1193</v>
      </c>
      <c r="N14" s="188">
        <v>1193</v>
      </c>
      <c r="O14" s="188">
        <v>1191</v>
      </c>
      <c r="P14" s="188">
        <v>1191</v>
      </c>
      <c r="Q14" s="188">
        <v>1190</v>
      </c>
      <c r="R14" s="188">
        <v>1190</v>
      </c>
      <c r="S14" s="188">
        <v>1189</v>
      </c>
      <c r="T14" s="188">
        <v>1190</v>
      </c>
      <c r="U14" s="188">
        <v>1190</v>
      </c>
      <c r="V14" s="188">
        <v>1189</v>
      </c>
      <c r="W14" s="188">
        <v>1189</v>
      </c>
      <c r="X14" s="188">
        <v>1190</v>
      </c>
      <c r="Y14" s="188">
        <v>1190</v>
      </c>
      <c r="Z14" s="188">
        <v>28594</v>
      </c>
      <c r="AA14" s="67"/>
      <c r="AB14" s="67"/>
      <c r="AC14" s="67"/>
    </row>
    <row r="15" spans="1:29" x14ac:dyDescent="0.2">
      <c r="A15" s="187">
        <v>44904</v>
      </c>
      <c r="B15" s="188">
        <v>1183</v>
      </c>
      <c r="C15" s="188">
        <v>1182</v>
      </c>
      <c r="D15" s="188">
        <v>1183</v>
      </c>
      <c r="E15" s="188">
        <v>1183</v>
      </c>
      <c r="F15" s="188">
        <v>1183</v>
      </c>
      <c r="G15" s="188">
        <v>1182</v>
      </c>
      <c r="H15" s="188">
        <v>1181</v>
      </c>
      <c r="I15" s="188">
        <v>1180</v>
      </c>
      <c r="J15" s="188">
        <v>1181</v>
      </c>
      <c r="K15" s="188">
        <v>1182</v>
      </c>
      <c r="L15" s="188">
        <v>1183</v>
      </c>
      <c r="M15" s="188">
        <v>1184</v>
      </c>
      <c r="N15" s="188">
        <v>1184</v>
      </c>
      <c r="O15" s="188">
        <v>1184</v>
      </c>
      <c r="P15" s="188">
        <v>1185</v>
      </c>
      <c r="Q15" s="188">
        <v>1184</v>
      </c>
      <c r="R15" s="188">
        <v>1183</v>
      </c>
      <c r="S15" s="188">
        <v>1182</v>
      </c>
      <c r="T15" s="188">
        <v>1182</v>
      </c>
      <c r="U15" s="188">
        <v>1183</v>
      </c>
      <c r="V15" s="188">
        <v>1183</v>
      </c>
      <c r="W15" s="188">
        <v>1183</v>
      </c>
      <c r="X15" s="188">
        <v>1182</v>
      </c>
      <c r="Y15" s="188">
        <v>1183</v>
      </c>
      <c r="Z15" s="188">
        <v>28385</v>
      </c>
      <c r="AA15" s="67"/>
      <c r="AB15" s="67"/>
      <c r="AC15" s="67"/>
    </row>
    <row r="16" spans="1:29" x14ac:dyDescent="0.2">
      <c r="A16" s="187">
        <v>44905</v>
      </c>
      <c r="B16" s="188">
        <v>1183</v>
      </c>
      <c r="C16" s="188">
        <v>1184</v>
      </c>
      <c r="D16" s="188">
        <v>1183</v>
      </c>
      <c r="E16" s="188">
        <v>1183</v>
      </c>
      <c r="F16" s="188">
        <v>1183</v>
      </c>
      <c r="G16" s="188">
        <v>1183</v>
      </c>
      <c r="H16" s="188">
        <v>1182</v>
      </c>
      <c r="I16" s="188">
        <v>1181</v>
      </c>
      <c r="J16" s="188">
        <v>1184</v>
      </c>
      <c r="K16" s="188">
        <v>1185</v>
      </c>
      <c r="L16" s="188">
        <v>1185</v>
      </c>
      <c r="M16" s="188">
        <v>1186</v>
      </c>
      <c r="N16" s="188">
        <v>1186</v>
      </c>
      <c r="O16" s="188">
        <v>1186</v>
      </c>
      <c r="P16" s="188">
        <v>1186</v>
      </c>
      <c r="Q16" s="188">
        <v>1185</v>
      </c>
      <c r="R16" s="188">
        <v>1184</v>
      </c>
      <c r="S16" s="188">
        <v>1183</v>
      </c>
      <c r="T16" s="188">
        <v>1183</v>
      </c>
      <c r="U16" s="188">
        <v>1183</v>
      </c>
      <c r="V16" s="188">
        <v>1182</v>
      </c>
      <c r="W16" s="188">
        <v>1183</v>
      </c>
      <c r="X16" s="188">
        <v>1183</v>
      </c>
      <c r="Y16" s="188">
        <v>1184</v>
      </c>
      <c r="Z16" s="188">
        <v>28410</v>
      </c>
      <c r="AA16" s="67"/>
      <c r="AB16" s="67"/>
      <c r="AC16" s="67"/>
    </row>
    <row r="17" spans="1:29" x14ac:dyDescent="0.2">
      <c r="A17" s="187">
        <v>44906</v>
      </c>
      <c r="B17" s="188">
        <v>1192</v>
      </c>
      <c r="C17" s="188">
        <v>1193</v>
      </c>
      <c r="D17" s="188">
        <v>1192</v>
      </c>
      <c r="E17" s="188">
        <v>1192</v>
      </c>
      <c r="F17" s="188">
        <v>1191</v>
      </c>
      <c r="G17" s="188">
        <v>1191</v>
      </c>
      <c r="H17" s="188">
        <v>1190</v>
      </c>
      <c r="I17" s="188">
        <v>1190</v>
      </c>
      <c r="J17" s="188">
        <v>1193</v>
      </c>
      <c r="K17" s="188">
        <v>1194</v>
      </c>
      <c r="L17" s="188">
        <v>1194</v>
      </c>
      <c r="M17" s="188">
        <v>1195</v>
      </c>
      <c r="N17" s="188">
        <v>1195</v>
      </c>
      <c r="O17" s="188">
        <v>1195</v>
      </c>
      <c r="P17" s="188">
        <v>1195</v>
      </c>
      <c r="Q17" s="188">
        <v>1194</v>
      </c>
      <c r="R17" s="188">
        <v>1193</v>
      </c>
      <c r="S17" s="188">
        <v>1192</v>
      </c>
      <c r="T17" s="188">
        <v>1192</v>
      </c>
      <c r="U17" s="188">
        <v>1192</v>
      </c>
      <c r="V17" s="188">
        <v>1191</v>
      </c>
      <c r="W17" s="188">
        <v>1192</v>
      </c>
      <c r="X17" s="188">
        <v>1192</v>
      </c>
      <c r="Y17" s="188">
        <v>1193</v>
      </c>
      <c r="Z17" s="188">
        <v>28623</v>
      </c>
      <c r="AA17" s="67"/>
      <c r="AB17" s="67"/>
      <c r="AC17" s="67"/>
    </row>
    <row r="18" spans="1:29" x14ac:dyDescent="0.2">
      <c r="A18" s="187">
        <v>44907</v>
      </c>
      <c r="B18" s="188">
        <v>1181</v>
      </c>
      <c r="C18" s="188">
        <v>1181</v>
      </c>
      <c r="D18" s="188">
        <v>1181</v>
      </c>
      <c r="E18" s="188">
        <v>1180</v>
      </c>
      <c r="F18" s="188">
        <v>1180</v>
      </c>
      <c r="G18" s="188">
        <v>1179</v>
      </c>
      <c r="H18" s="188">
        <v>1178</v>
      </c>
      <c r="I18" s="188">
        <v>1178</v>
      </c>
      <c r="J18" s="188">
        <v>1178</v>
      </c>
      <c r="K18" s="188">
        <v>1180</v>
      </c>
      <c r="L18" s="188">
        <v>1178</v>
      </c>
      <c r="M18" s="188">
        <v>1177</v>
      </c>
      <c r="N18" s="188">
        <v>1177</v>
      </c>
      <c r="O18" s="188">
        <v>1177</v>
      </c>
      <c r="P18" s="188">
        <v>1178</v>
      </c>
      <c r="Q18" s="188">
        <v>1179</v>
      </c>
      <c r="R18" s="188">
        <v>1177</v>
      </c>
      <c r="S18" s="188">
        <v>1175</v>
      </c>
      <c r="T18" s="188">
        <v>1175</v>
      </c>
      <c r="U18" s="188">
        <v>1175</v>
      </c>
      <c r="V18" s="188">
        <v>1175</v>
      </c>
      <c r="W18" s="188">
        <v>1175</v>
      </c>
      <c r="X18" s="188">
        <v>1176</v>
      </c>
      <c r="Y18" s="188">
        <v>1176</v>
      </c>
      <c r="Z18" s="188">
        <v>28266</v>
      </c>
      <c r="AA18" s="67"/>
      <c r="AB18" s="67"/>
      <c r="AC18" s="67"/>
    </row>
    <row r="19" spans="1:29" x14ac:dyDescent="0.2">
      <c r="A19" s="187">
        <v>44908</v>
      </c>
      <c r="B19" s="188">
        <v>1174</v>
      </c>
      <c r="C19" s="188">
        <v>1174</v>
      </c>
      <c r="D19" s="188">
        <v>1176</v>
      </c>
      <c r="E19" s="188">
        <v>1176</v>
      </c>
      <c r="F19" s="188">
        <v>1176</v>
      </c>
      <c r="G19" s="188">
        <v>1176</v>
      </c>
      <c r="H19" s="188">
        <v>1175</v>
      </c>
      <c r="I19" s="188">
        <v>1175</v>
      </c>
      <c r="J19" s="188">
        <v>1176</v>
      </c>
      <c r="K19" s="188">
        <v>1177</v>
      </c>
      <c r="L19" s="188">
        <v>1177</v>
      </c>
      <c r="M19" s="188">
        <v>1178</v>
      </c>
      <c r="N19" s="188">
        <v>1178</v>
      </c>
      <c r="O19" s="188">
        <v>1177</v>
      </c>
      <c r="P19" s="188">
        <v>1177</v>
      </c>
      <c r="Q19" s="188">
        <v>1176</v>
      </c>
      <c r="R19" s="188">
        <v>1176</v>
      </c>
      <c r="S19" s="188">
        <v>1175</v>
      </c>
      <c r="T19" s="188">
        <v>1175</v>
      </c>
      <c r="U19" s="188">
        <v>1175</v>
      </c>
      <c r="V19" s="188">
        <v>1175</v>
      </c>
      <c r="W19" s="188">
        <v>1175</v>
      </c>
      <c r="X19" s="188">
        <v>1176</v>
      </c>
      <c r="Y19" s="188">
        <v>1175</v>
      </c>
      <c r="Z19" s="188">
        <v>28220</v>
      </c>
      <c r="AA19" s="67"/>
      <c r="AB19" s="67"/>
      <c r="AC19" s="67"/>
    </row>
    <row r="20" spans="1:29" x14ac:dyDescent="0.2">
      <c r="A20" s="187">
        <v>44909</v>
      </c>
      <c r="B20" s="188">
        <v>1188</v>
      </c>
      <c r="C20" s="188">
        <v>1187</v>
      </c>
      <c r="D20" s="188">
        <v>1188</v>
      </c>
      <c r="E20" s="188">
        <v>1187</v>
      </c>
      <c r="F20" s="188">
        <v>1187</v>
      </c>
      <c r="G20" s="188">
        <v>1187</v>
      </c>
      <c r="H20" s="188">
        <v>1187</v>
      </c>
      <c r="I20" s="188">
        <v>1187</v>
      </c>
      <c r="J20" s="188">
        <v>1187</v>
      </c>
      <c r="K20" s="188">
        <v>1188</v>
      </c>
      <c r="L20" s="188">
        <v>1188</v>
      </c>
      <c r="M20" s="188">
        <v>1188</v>
      </c>
      <c r="N20" s="188">
        <v>1187</v>
      </c>
      <c r="O20" s="188">
        <v>1187</v>
      </c>
      <c r="P20" s="188">
        <v>1186</v>
      </c>
      <c r="Q20" s="188">
        <v>1186</v>
      </c>
      <c r="R20" s="188">
        <v>1185</v>
      </c>
      <c r="S20" s="188">
        <v>1185</v>
      </c>
      <c r="T20" s="188">
        <v>1185</v>
      </c>
      <c r="U20" s="188">
        <v>1184</v>
      </c>
      <c r="V20" s="188">
        <v>1184</v>
      </c>
      <c r="W20" s="188">
        <v>1185</v>
      </c>
      <c r="X20" s="188">
        <v>1184</v>
      </c>
      <c r="Y20" s="188">
        <v>1184</v>
      </c>
      <c r="Z20" s="188">
        <v>28471</v>
      </c>
      <c r="AA20" s="67"/>
      <c r="AB20" s="67"/>
      <c r="AC20" s="67"/>
    </row>
    <row r="21" spans="1:29" x14ac:dyDescent="0.2">
      <c r="A21" s="187">
        <v>44910</v>
      </c>
      <c r="B21" s="188">
        <v>1182</v>
      </c>
      <c r="C21" s="188">
        <v>1181</v>
      </c>
      <c r="D21" s="188">
        <v>1182</v>
      </c>
      <c r="E21" s="188">
        <v>1182</v>
      </c>
      <c r="F21" s="188">
        <v>1182</v>
      </c>
      <c r="G21" s="188">
        <v>1182</v>
      </c>
      <c r="H21" s="188">
        <v>1182</v>
      </c>
      <c r="I21" s="188">
        <v>1183</v>
      </c>
      <c r="J21" s="188">
        <v>1189</v>
      </c>
      <c r="K21" s="188">
        <v>1189</v>
      </c>
      <c r="L21" s="188">
        <v>1189</v>
      </c>
      <c r="M21" s="188">
        <v>1188</v>
      </c>
      <c r="N21" s="188">
        <v>1188</v>
      </c>
      <c r="O21" s="188">
        <v>1190</v>
      </c>
      <c r="P21" s="188">
        <v>1190</v>
      </c>
      <c r="Q21" s="188">
        <v>1189</v>
      </c>
      <c r="R21" s="188">
        <v>1188</v>
      </c>
      <c r="S21" s="188">
        <v>1188</v>
      </c>
      <c r="T21" s="188">
        <v>1190</v>
      </c>
      <c r="U21" s="188">
        <v>1191</v>
      </c>
      <c r="V21" s="188">
        <v>1190</v>
      </c>
      <c r="W21" s="188">
        <v>1190</v>
      </c>
      <c r="X21" s="188">
        <v>1191</v>
      </c>
      <c r="Y21" s="188">
        <v>1191</v>
      </c>
      <c r="Z21" s="188">
        <v>28487</v>
      </c>
      <c r="AA21" s="67"/>
      <c r="AB21" s="67"/>
      <c r="AC21" s="67"/>
    </row>
    <row r="22" spans="1:29" x14ac:dyDescent="0.2">
      <c r="A22" s="187">
        <v>44911</v>
      </c>
      <c r="B22" s="188">
        <v>1177</v>
      </c>
      <c r="C22" s="188">
        <v>1177</v>
      </c>
      <c r="D22" s="188">
        <v>1178</v>
      </c>
      <c r="E22" s="188">
        <v>1178</v>
      </c>
      <c r="F22" s="188">
        <v>1178</v>
      </c>
      <c r="G22" s="188">
        <v>1178</v>
      </c>
      <c r="H22" s="188">
        <v>1177</v>
      </c>
      <c r="I22" s="188">
        <v>1177</v>
      </c>
      <c r="J22" s="188">
        <v>1178</v>
      </c>
      <c r="K22" s="188">
        <v>1178</v>
      </c>
      <c r="L22" s="188">
        <v>1176</v>
      </c>
      <c r="M22" s="188">
        <v>1177</v>
      </c>
      <c r="N22" s="188">
        <v>1177</v>
      </c>
      <c r="O22" s="188">
        <v>1177</v>
      </c>
      <c r="P22" s="188">
        <v>1177</v>
      </c>
      <c r="Q22" s="188">
        <v>1176</v>
      </c>
      <c r="R22" s="188">
        <v>1175</v>
      </c>
      <c r="S22" s="188">
        <v>1175</v>
      </c>
      <c r="T22" s="188">
        <v>1174</v>
      </c>
      <c r="U22" s="188">
        <v>1175</v>
      </c>
      <c r="V22" s="188">
        <v>1175</v>
      </c>
      <c r="W22" s="188">
        <v>1175</v>
      </c>
      <c r="X22" s="188">
        <v>1175</v>
      </c>
      <c r="Y22" s="188">
        <v>1176</v>
      </c>
      <c r="Z22" s="188">
        <v>28236</v>
      </c>
      <c r="AA22" s="67"/>
      <c r="AB22" s="67"/>
      <c r="AC22" s="67"/>
    </row>
    <row r="23" spans="1:29" x14ac:dyDescent="0.2">
      <c r="A23" s="187">
        <v>44912</v>
      </c>
      <c r="B23" s="188">
        <v>1179</v>
      </c>
      <c r="C23" s="188">
        <v>1179</v>
      </c>
      <c r="D23" s="188">
        <v>1179</v>
      </c>
      <c r="E23" s="188">
        <v>1180</v>
      </c>
      <c r="F23" s="188">
        <v>1179</v>
      </c>
      <c r="G23" s="188">
        <v>1179</v>
      </c>
      <c r="H23" s="188">
        <v>1179</v>
      </c>
      <c r="I23" s="188">
        <v>1178</v>
      </c>
      <c r="J23" s="188">
        <v>1178</v>
      </c>
      <c r="K23" s="188">
        <v>1179</v>
      </c>
      <c r="L23" s="188">
        <v>1178</v>
      </c>
      <c r="M23" s="188">
        <v>1177</v>
      </c>
      <c r="N23" s="188">
        <v>1177</v>
      </c>
      <c r="O23" s="188">
        <v>1177</v>
      </c>
      <c r="P23" s="188">
        <v>1176</v>
      </c>
      <c r="Q23" s="188">
        <v>1176</v>
      </c>
      <c r="R23" s="188">
        <v>1175</v>
      </c>
      <c r="S23" s="188">
        <v>1174</v>
      </c>
      <c r="T23" s="188">
        <v>1175</v>
      </c>
      <c r="U23" s="188">
        <v>1174</v>
      </c>
      <c r="V23" s="188">
        <v>1174</v>
      </c>
      <c r="W23" s="188">
        <v>1174</v>
      </c>
      <c r="X23" s="188">
        <v>1174</v>
      </c>
      <c r="Y23" s="188">
        <v>1175</v>
      </c>
      <c r="Z23" s="188">
        <v>28245</v>
      </c>
      <c r="AA23" s="67"/>
      <c r="AB23" s="67"/>
      <c r="AC23" s="67"/>
    </row>
    <row r="24" spans="1:29" x14ac:dyDescent="0.2">
      <c r="A24" s="187">
        <v>44913</v>
      </c>
      <c r="B24" s="188">
        <v>1196</v>
      </c>
      <c r="C24" s="188">
        <v>1196</v>
      </c>
      <c r="D24" s="188">
        <v>1197</v>
      </c>
      <c r="E24" s="188">
        <v>1197</v>
      </c>
      <c r="F24" s="188">
        <v>1198</v>
      </c>
      <c r="G24" s="188">
        <v>1197</v>
      </c>
      <c r="H24" s="188">
        <v>1198</v>
      </c>
      <c r="I24" s="188">
        <v>1198</v>
      </c>
      <c r="J24" s="188">
        <v>1197</v>
      </c>
      <c r="K24" s="188">
        <v>1197</v>
      </c>
      <c r="L24" s="188">
        <v>1197</v>
      </c>
      <c r="M24" s="188">
        <v>1197</v>
      </c>
      <c r="N24" s="188">
        <v>1196</v>
      </c>
      <c r="O24" s="188">
        <v>1194</v>
      </c>
      <c r="P24" s="188">
        <v>1194</v>
      </c>
      <c r="Q24" s="188">
        <v>1194</v>
      </c>
      <c r="R24" s="188">
        <v>1194</v>
      </c>
      <c r="S24" s="188">
        <v>1192</v>
      </c>
      <c r="T24" s="188">
        <v>1193</v>
      </c>
      <c r="U24" s="188">
        <v>1194</v>
      </c>
      <c r="V24" s="188">
        <v>1194</v>
      </c>
      <c r="W24" s="188">
        <v>1193</v>
      </c>
      <c r="X24" s="188">
        <v>1194</v>
      </c>
      <c r="Y24" s="188">
        <v>1194</v>
      </c>
      <c r="Z24" s="188">
        <v>28691</v>
      </c>
      <c r="AA24" s="67"/>
      <c r="AB24" s="67"/>
      <c r="AC24" s="67"/>
    </row>
    <row r="25" spans="1:29" x14ac:dyDescent="0.2">
      <c r="A25" s="187">
        <v>44914</v>
      </c>
      <c r="B25" s="188">
        <v>1194</v>
      </c>
      <c r="C25" s="188">
        <v>1195</v>
      </c>
      <c r="D25" s="188">
        <v>1195</v>
      </c>
      <c r="E25" s="188">
        <v>1195</v>
      </c>
      <c r="F25" s="188">
        <v>1196</v>
      </c>
      <c r="G25" s="188">
        <v>1197</v>
      </c>
      <c r="H25" s="188">
        <v>1194</v>
      </c>
      <c r="I25" s="188">
        <v>1186</v>
      </c>
      <c r="J25" s="188">
        <v>1188</v>
      </c>
      <c r="K25" s="188">
        <v>1189</v>
      </c>
      <c r="L25" s="188">
        <v>1189</v>
      </c>
      <c r="M25" s="188">
        <v>1189</v>
      </c>
      <c r="N25" s="188">
        <v>1189</v>
      </c>
      <c r="O25" s="188">
        <v>1187</v>
      </c>
      <c r="P25" s="188">
        <v>1188</v>
      </c>
      <c r="Q25" s="188">
        <v>1190</v>
      </c>
      <c r="R25" s="188">
        <v>1191</v>
      </c>
      <c r="S25" s="188">
        <v>1193</v>
      </c>
      <c r="T25" s="188">
        <v>1193</v>
      </c>
      <c r="U25" s="188">
        <v>1194</v>
      </c>
      <c r="V25" s="188">
        <v>1194</v>
      </c>
      <c r="W25" s="188">
        <v>1194</v>
      </c>
      <c r="X25" s="188">
        <v>1193</v>
      </c>
      <c r="Y25" s="188">
        <v>1192</v>
      </c>
      <c r="Z25" s="188">
        <v>28605</v>
      </c>
      <c r="AA25" s="67"/>
      <c r="AB25" s="67"/>
      <c r="AC25" s="67"/>
    </row>
    <row r="26" spans="1:29" x14ac:dyDescent="0.2">
      <c r="A26" s="187">
        <v>44915</v>
      </c>
      <c r="B26" s="188">
        <v>1179</v>
      </c>
      <c r="C26" s="188">
        <v>1180</v>
      </c>
      <c r="D26" s="188">
        <v>1180</v>
      </c>
      <c r="E26" s="188">
        <v>1181</v>
      </c>
      <c r="F26" s="188">
        <v>1181</v>
      </c>
      <c r="G26" s="188">
        <v>1181</v>
      </c>
      <c r="H26" s="188">
        <v>1180</v>
      </c>
      <c r="I26" s="188">
        <v>1181</v>
      </c>
      <c r="J26" s="188">
        <v>1181</v>
      </c>
      <c r="K26" s="188">
        <v>1182</v>
      </c>
      <c r="L26" s="188">
        <v>1184</v>
      </c>
      <c r="M26" s="188">
        <v>1184</v>
      </c>
      <c r="N26" s="188">
        <v>1185</v>
      </c>
      <c r="O26" s="188">
        <v>1184</v>
      </c>
      <c r="P26" s="188">
        <v>1184</v>
      </c>
      <c r="Q26" s="188">
        <v>1183</v>
      </c>
      <c r="R26" s="188">
        <v>1182</v>
      </c>
      <c r="S26" s="188">
        <v>1180</v>
      </c>
      <c r="T26" s="188">
        <v>1181</v>
      </c>
      <c r="U26" s="188">
        <v>1182</v>
      </c>
      <c r="V26" s="188">
        <v>1182</v>
      </c>
      <c r="W26" s="188">
        <v>1182</v>
      </c>
      <c r="X26" s="188">
        <v>1182</v>
      </c>
      <c r="Y26" s="188">
        <v>1182</v>
      </c>
      <c r="Z26" s="188">
        <v>28363</v>
      </c>
      <c r="AA26" s="67"/>
      <c r="AB26" s="67"/>
      <c r="AC26" s="67"/>
    </row>
    <row r="27" spans="1:29" x14ac:dyDescent="0.2">
      <c r="A27" s="187">
        <v>44916</v>
      </c>
      <c r="B27" s="188">
        <v>1173</v>
      </c>
      <c r="C27" s="188">
        <v>1174</v>
      </c>
      <c r="D27" s="188">
        <v>1174</v>
      </c>
      <c r="E27" s="188">
        <v>1174</v>
      </c>
      <c r="F27" s="188">
        <v>1174</v>
      </c>
      <c r="G27" s="188">
        <v>1173</v>
      </c>
      <c r="H27" s="188">
        <v>1173</v>
      </c>
      <c r="I27" s="188">
        <v>1173</v>
      </c>
      <c r="J27" s="188">
        <v>1174</v>
      </c>
      <c r="K27" s="188">
        <v>1173</v>
      </c>
      <c r="L27" s="188">
        <v>1173</v>
      </c>
      <c r="M27" s="188">
        <v>1174</v>
      </c>
      <c r="N27" s="188">
        <v>1175</v>
      </c>
      <c r="O27" s="188">
        <v>1175</v>
      </c>
      <c r="P27" s="188">
        <v>1175</v>
      </c>
      <c r="Q27" s="188">
        <v>1175</v>
      </c>
      <c r="R27" s="188">
        <v>1174</v>
      </c>
      <c r="S27" s="188">
        <v>1174</v>
      </c>
      <c r="T27" s="188">
        <v>1173</v>
      </c>
      <c r="U27" s="188">
        <v>1173</v>
      </c>
      <c r="V27" s="188">
        <v>1173</v>
      </c>
      <c r="W27" s="188">
        <v>1173</v>
      </c>
      <c r="X27" s="188">
        <v>1172</v>
      </c>
      <c r="Y27" s="188">
        <v>1171</v>
      </c>
      <c r="Z27" s="188">
        <v>28165</v>
      </c>
      <c r="AA27" s="67"/>
      <c r="AB27" s="67"/>
      <c r="AC27" s="67"/>
    </row>
    <row r="28" spans="1:29" x14ac:dyDescent="0.2">
      <c r="A28" s="187">
        <v>44917</v>
      </c>
      <c r="B28" s="188">
        <v>1190</v>
      </c>
      <c r="C28" s="188">
        <v>1190</v>
      </c>
      <c r="D28" s="188">
        <v>1190</v>
      </c>
      <c r="E28" s="188">
        <v>1190</v>
      </c>
      <c r="F28" s="188">
        <v>1190</v>
      </c>
      <c r="G28" s="188">
        <v>1191</v>
      </c>
      <c r="H28" s="188">
        <v>1190</v>
      </c>
      <c r="I28" s="188">
        <v>1191</v>
      </c>
      <c r="J28" s="188">
        <v>1191</v>
      </c>
      <c r="K28" s="188">
        <v>1191</v>
      </c>
      <c r="L28" s="188">
        <v>1190</v>
      </c>
      <c r="M28" s="188">
        <v>1190</v>
      </c>
      <c r="N28" s="188">
        <v>1191</v>
      </c>
      <c r="O28" s="188">
        <v>1190</v>
      </c>
      <c r="P28" s="188">
        <v>1191</v>
      </c>
      <c r="Q28" s="188">
        <v>1191</v>
      </c>
      <c r="R28" s="188">
        <v>1191</v>
      </c>
      <c r="S28" s="188">
        <v>1192</v>
      </c>
      <c r="T28" s="188">
        <v>1191</v>
      </c>
      <c r="U28" s="188">
        <v>1192</v>
      </c>
      <c r="V28" s="188">
        <v>1192</v>
      </c>
      <c r="W28" s="188">
        <v>1192</v>
      </c>
      <c r="X28" s="188">
        <v>1192</v>
      </c>
      <c r="Y28" s="188">
        <v>1191</v>
      </c>
      <c r="Z28" s="188">
        <v>28580</v>
      </c>
      <c r="AA28" s="67"/>
      <c r="AB28" s="67"/>
      <c r="AC28" s="67"/>
    </row>
    <row r="29" spans="1:29" x14ac:dyDescent="0.2">
      <c r="A29" s="187">
        <v>44918</v>
      </c>
      <c r="B29" s="188">
        <v>1183</v>
      </c>
      <c r="C29" s="188">
        <v>1183</v>
      </c>
      <c r="D29" s="188">
        <v>1183</v>
      </c>
      <c r="E29" s="188">
        <v>1184</v>
      </c>
      <c r="F29" s="188">
        <v>1184</v>
      </c>
      <c r="G29" s="188">
        <v>1184</v>
      </c>
      <c r="H29" s="188">
        <v>1184</v>
      </c>
      <c r="I29" s="188">
        <v>1183</v>
      </c>
      <c r="J29" s="188">
        <v>1183</v>
      </c>
      <c r="K29" s="188">
        <v>1183</v>
      </c>
      <c r="L29" s="188">
        <v>1182</v>
      </c>
      <c r="M29" s="188">
        <v>1182</v>
      </c>
      <c r="N29" s="188">
        <v>1182</v>
      </c>
      <c r="O29" s="188">
        <v>1182</v>
      </c>
      <c r="P29" s="188">
        <v>1182</v>
      </c>
      <c r="Q29" s="188">
        <v>1182</v>
      </c>
      <c r="R29" s="188">
        <v>1183</v>
      </c>
      <c r="S29" s="188">
        <v>1183</v>
      </c>
      <c r="T29" s="188">
        <v>1184</v>
      </c>
      <c r="U29" s="188">
        <v>1183</v>
      </c>
      <c r="V29" s="188">
        <v>1183</v>
      </c>
      <c r="W29" s="188">
        <v>1183</v>
      </c>
      <c r="X29" s="188">
        <v>1183</v>
      </c>
      <c r="Y29" s="188">
        <v>1182</v>
      </c>
      <c r="Z29" s="188">
        <v>28390</v>
      </c>
      <c r="AA29" s="67"/>
      <c r="AB29" s="67"/>
      <c r="AC29" s="67"/>
    </row>
    <row r="30" spans="1:29" x14ac:dyDescent="0.2">
      <c r="A30" s="187">
        <v>44919</v>
      </c>
      <c r="B30" s="188">
        <v>1190</v>
      </c>
      <c r="C30" s="188">
        <v>1190</v>
      </c>
      <c r="D30" s="188">
        <v>1187</v>
      </c>
      <c r="E30" s="188">
        <v>1185</v>
      </c>
      <c r="F30" s="188">
        <v>1184</v>
      </c>
      <c r="G30" s="188">
        <v>1183</v>
      </c>
      <c r="H30" s="188">
        <v>1183</v>
      </c>
      <c r="I30" s="188">
        <v>1183</v>
      </c>
      <c r="J30" s="188">
        <v>1184</v>
      </c>
      <c r="K30" s="188">
        <v>1186</v>
      </c>
      <c r="L30" s="188">
        <v>1184</v>
      </c>
      <c r="M30" s="188">
        <v>1185</v>
      </c>
      <c r="N30" s="188">
        <v>1185</v>
      </c>
      <c r="O30" s="188">
        <v>1185</v>
      </c>
      <c r="P30" s="188">
        <v>1184</v>
      </c>
      <c r="Q30" s="188">
        <v>1183</v>
      </c>
      <c r="R30" s="188">
        <v>1180</v>
      </c>
      <c r="S30" s="188">
        <v>1179</v>
      </c>
      <c r="T30" s="188">
        <v>1179</v>
      </c>
      <c r="U30" s="188">
        <v>1180</v>
      </c>
      <c r="V30" s="188">
        <v>1179</v>
      </c>
      <c r="W30" s="188">
        <v>1178</v>
      </c>
      <c r="X30" s="188">
        <v>1178</v>
      </c>
      <c r="Y30" s="188">
        <v>1178</v>
      </c>
      <c r="Z30" s="188">
        <v>28392</v>
      </c>
      <c r="AA30" s="67"/>
      <c r="AB30" s="67"/>
      <c r="AC30" s="67"/>
    </row>
    <row r="31" spans="1:29" x14ac:dyDescent="0.2">
      <c r="A31" s="187">
        <v>44920</v>
      </c>
      <c r="B31" s="188">
        <v>1175</v>
      </c>
      <c r="C31" s="188">
        <v>1176</v>
      </c>
      <c r="D31" s="188">
        <v>1175</v>
      </c>
      <c r="E31" s="188">
        <v>1175</v>
      </c>
      <c r="F31" s="188">
        <v>1175</v>
      </c>
      <c r="G31" s="188">
        <v>1175</v>
      </c>
      <c r="H31" s="188">
        <v>1176</v>
      </c>
      <c r="I31" s="188">
        <v>1177</v>
      </c>
      <c r="J31" s="188">
        <v>1178</v>
      </c>
      <c r="K31" s="188">
        <v>1178</v>
      </c>
      <c r="L31" s="188">
        <v>1179</v>
      </c>
      <c r="M31" s="188">
        <v>1181</v>
      </c>
      <c r="N31" s="188">
        <v>1181</v>
      </c>
      <c r="O31" s="188">
        <v>1181</v>
      </c>
      <c r="P31" s="188">
        <v>1179</v>
      </c>
      <c r="Q31" s="188">
        <v>1177</v>
      </c>
      <c r="R31" s="188">
        <v>1177</v>
      </c>
      <c r="S31" s="188">
        <v>1177</v>
      </c>
      <c r="T31" s="188">
        <v>1178</v>
      </c>
      <c r="U31" s="188">
        <v>1179</v>
      </c>
      <c r="V31" s="188">
        <v>1179</v>
      </c>
      <c r="W31" s="188">
        <v>1180</v>
      </c>
      <c r="X31" s="188">
        <v>1179</v>
      </c>
      <c r="Y31" s="188">
        <v>1179</v>
      </c>
      <c r="Z31" s="188">
        <v>28266</v>
      </c>
      <c r="AA31" s="67"/>
      <c r="AB31" s="67"/>
      <c r="AC31" s="67"/>
    </row>
    <row r="32" spans="1:29" x14ac:dyDescent="0.2">
      <c r="A32" s="187">
        <v>44921</v>
      </c>
      <c r="B32" s="188">
        <v>1184</v>
      </c>
      <c r="C32" s="188">
        <v>1185</v>
      </c>
      <c r="D32" s="188">
        <v>1186</v>
      </c>
      <c r="E32" s="188">
        <v>1186</v>
      </c>
      <c r="F32" s="188">
        <v>1186</v>
      </c>
      <c r="G32" s="188">
        <v>1186</v>
      </c>
      <c r="H32" s="188">
        <v>1186</v>
      </c>
      <c r="I32" s="188">
        <v>1188</v>
      </c>
      <c r="J32" s="188">
        <v>1189</v>
      </c>
      <c r="K32" s="188">
        <v>1190</v>
      </c>
      <c r="L32" s="188">
        <v>1191</v>
      </c>
      <c r="M32" s="188">
        <v>1190</v>
      </c>
      <c r="N32" s="188">
        <v>1190</v>
      </c>
      <c r="O32" s="188">
        <v>1189</v>
      </c>
      <c r="P32" s="188">
        <v>1188</v>
      </c>
      <c r="Q32" s="188">
        <v>1187</v>
      </c>
      <c r="R32" s="188">
        <v>1186</v>
      </c>
      <c r="S32" s="188">
        <v>1186</v>
      </c>
      <c r="T32" s="188">
        <v>1186</v>
      </c>
      <c r="U32" s="188">
        <v>1186</v>
      </c>
      <c r="V32" s="188">
        <v>1186</v>
      </c>
      <c r="W32" s="188">
        <v>1187</v>
      </c>
      <c r="X32" s="188">
        <v>1187</v>
      </c>
      <c r="Y32" s="188">
        <v>1186</v>
      </c>
      <c r="Z32" s="188">
        <v>28491</v>
      </c>
      <c r="AA32" s="67"/>
      <c r="AB32" s="67"/>
      <c r="AC32" s="67"/>
    </row>
    <row r="33" spans="1:29" x14ac:dyDescent="0.2">
      <c r="A33" s="187">
        <v>44922</v>
      </c>
      <c r="B33" s="188">
        <v>1193</v>
      </c>
      <c r="C33" s="188">
        <v>1193</v>
      </c>
      <c r="D33" s="188">
        <v>1194</v>
      </c>
      <c r="E33" s="188">
        <v>1194</v>
      </c>
      <c r="F33" s="188">
        <v>1195</v>
      </c>
      <c r="G33" s="188">
        <v>1196</v>
      </c>
      <c r="H33" s="188">
        <v>1195</v>
      </c>
      <c r="I33" s="188">
        <v>1194</v>
      </c>
      <c r="J33" s="188">
        <v>1193</v>
      </c>
      <c r="K33" s="188">
        <v>1196</v>
      </c>
      <c r="L33" s="188">
        <v>1194</v>
      </c>
      <c r="M33" s="188">
        <v>1194</v>
      </c>
      <c r="N33" s="188">
        <v>1195</v>
      </c>
      <c r="O33" s="188">
        <v>1195</v>
      </c>
      <c r="P33" s="188">
        <v>1194</v>
      </c>
      <c r="Q33" s="188">
        <v>1192</v>
      </c>
      <c r="R33" s="188">
        <v>1190</v>
      </c>
      <c r="S33" s="188">
        <v>1190</v>
      </c>
      <c r="T33" s="188">
        <v>1190</v>
      </c>
      <c r="U33" s="188">
        <v>1191</v>
      </c>
      <c r="V33" s="188">
        <v>1191</v>
      </c>
      <c r="W33" s="188">
        <v>1191</v>
      </c>
      <c r="X33" s="188">
        <v>1192</v>
      </c>
      <c r="Y33" s="188">
        <v>1191</v>
      </c>
      <c r="Z33" s="188">
        <v>28633</v>
      </c>
      <c r="AA33" s="67"/>
      <c r="AB33" s="67"/>
      <c r="AC33" s="67"/>
    </row>
    <row r="34" spans="1:29" x14ac:dyDescent="0.2">
      <c r="A34" s="187">
        <v>44923</v>
      </c>
      <c r="B34" s="188">
        <v>1215</v>
      </c>
      <c r="C34" s="188">
        <v>1215</v>
      </c>
      <c r="D34" s="188">
        <v>1215</v>
      </c>
      <c r="E34" s="188">
        <v>1214</v>
      </c>
      <c r="F34" s="188">
        <v>1214</v>
      </c>
      <c r="G34" s="188">
        <v>1213</v>
      </c>
      <c r="H34" s="188">
        <v>1212</v>
      </c>
      <c r="I34" s="188">
        <v>1212</v>
      </c>
      <c r="J34" s="188">
        <v>1212</v>
      </c>
      <c r="K34" s="188">
        <v>1214</v>
      </c>
      <c r="L34" s="188">
        <v>1216</v>
      </c>
      <c r="M34" s="188">
        <v>1217</v>
      </c>
      <c r="N34" s="188">
        <v>1217</v>
      </c>
      <c r="O34" s="188">
        <v>1217</v>
      </c>
      <c r="P34" s="188">
        <v>1217</v>
      </c>
      <c r="Q34" s="188">
        <v>1216</v>
      </c>
      <c r="R34" s="188">
        <v>1216</v>
      </c>
      <c r="S34" s="188">
        <v>1213</v>
      </c>
      <c r="T34" s="188">
        <v>1212</v>
      </c>
      <c r="U34" s="188">
        <v>1213</v>
      </c>
      <c r="V34" s="188">
        <v>1213</v>
      </c>
      <c r="W34" s="188">
        <v>1214</v>
      </c>
      <c r="X34" s="188">
        <v>1215</v>
      </c>
      <c r="Y34" s="188">
        <v>1215</v>
      </c>
      <c r="Z34" s="188">
        <v>29147</v>
      </c>
      <c r="AA34" s="67"/>
      <c r="AB34" s="67"/>
      <c r="AC34" s="67"/>
    </row>
    <row r="35" spans="1:29" x14ac:dyDescent="0.2">
      <c r="A35" s="187">
        <v>44924</v>
      </c>
      <c r="B35" s="188">
        <v>1185</v>
      </c>
      <c r="C35" s="188">
        <v>1185</v>
      </c>
      <c r="D35" s="188">
        <v>1185</v>
      </c>
      <c r="E35" s="188">
        <v>1185</v>
      </c>
      <c r="F35" s="188">
        <v>1186</v>
      </c>
      <c r="G35" s="188">
        <v>1186</v>
      </c>
      <c r="H35" s="188">
        <v>1185</v>
      </c>
      <c r="I35" s="188">
        <v>1185</v>
      </c>
      <c r="J35" s="188">
        <v>1186</v>
      </c>
      <c r="K35" s="188">
        <v>1187</v>
      </c>
      <c r="L35" s="188">
        <v>1188</v>
      </c>
      <c r="M35" s="188">
        <v>1187</v>
      </c>
      <c r="N35" s="188">
        <v>1188</v>
      </c>
      <c r="O35" s="188">
        <v>1187</v>
      </c>
      <c r="P35" s="188">
        <v>1186</v>
      </c>
      <c r="Q35" s="188">
        <v>1187</v>
      </c>
      <c r="R35" s="188">
        <v>1185</v>
      </c>
      <c r="S35" s="188">
        <v>1185</v>
      </c>
      <c r="T35" s="188">
        <v>1184</v>
      </c>
      <c r="U35" s="188">
        <v>1184</v>
      </c>
      <c r="V35" s="188">
        <v>1184</v>
      </c>
      <c r="W35" s="188">
        <v>1185</v>
      </c>
      <c r="X35" s="188">
        <v>1186</v>
      </c>
      <c r="Y35" s="188">
        <v>1186</v>
      </c>
      <c r="Z35" s="188">
        <v>28457</v>
      </c>
      <c r="AA35" s="67"/>
      <c r="AB35" s="67"/>
      <c r="AC35" s="67"/>
    </row>
    <row r="36" spans="1:29" x14ac:dyDescent="0.2">
      <c r="A36" s="187">
        <v>44925</v>
      </c>
      <c r="B36" s="188">
        <v>1169</v>
      </c>
      <c r="C36" s="188">
        <v>1169</v>
      </c>
      <c r="D36" s="188">
        <v>1169</v>
      </c>
      <c r="E36" s="188">
        <v>1169</v>
      </c>
      <c r="F36" s="188">
        <v>1170</v>
      </c>
      <c r="G36" s="188">
        <v>1169</v>
      </c>
      <c r="H36" s="188">
        <v>1169</v>
      </c>
      <c r="I36" s="188">
        <v>1169</v>
      </c>
      <c r="J36" s="188">
        <v>1169</v>
      </c>
      <c r="K36" s="188">
        <v>1170</v>
      </c>
      <c r="L36" s="188">
        <v>1170</v>
      </c>
      <c r="M36" s="188">
        <v>1170</v>
      </c>
      <c r="N36" s="188">
        <v>1171</v>
      </c>
      <c r="O36" s="188">
        <v>1170</v>
      </c>
      <c r="P36" s="188">
        <v>1170</v>
      </c>
      <c r="Q36" s="188">
        <v>1170</v>
      </c>
      <c r="R36" s="188">
        <v>1169</v>
      </c>
      <c r="S36" s="188">
        <v>1169</v>
      </c>
      <c r="T36" s="188">
        <v>1170</v>
      </c>
      <c r="U36" s="188">
        <v>1170</v>
      </c>
      <c r="V36" s="188">
        <v>1170</v>
      </c>
      <c r="W36" s="188">
        <v>1170</v>
      </c>
      <c r="X36" s="188">
        <v>1170</v>
      </c>
      <c r="Y36" s="188">
        <v>1170</v>
      </c>
      <c r="Z36" s="188">
        <v>28071</v>
      </c>
      <c r="AA36" s="67"/>
      <c r="AB36" s="67"/>
      <c r="AC36" s="67"/>
    </row>
    <row r="37" spans="1:29" x14ac:dyDescent="0.2">
      <c r="A37" s="187">
        <v>44926</v>
      </c>
      <c r="B37" s="188">
        <v>1163</v>
      </c>
      <c r="C37" s="188">
        <v>1163</v>
      </c>
      <c r="D37" s="188">
        <v>1164</v>
      </c>
      <c r="E37" s="188">
        <v>1164</v>
      </c>
      <c r="F37" s="188">
        <v>1165</v>
      </c>
      <c r="G37" s="188">
        <v>1164</v>
      </c>
      <c r="H37" s="188">
        <v>1164</v>
      </c>
      <c r="I37" s="188">
        <v>1164</v>
      </c>
      <c r="J37" s="188">
        <v>1163</v>
      </c>
      <c r="K37" s="188">
        <v>1163</v>
      </c>
      <c r="L37" s="188">
        <v>1162</v>
      </c>
      <c r="M37" s="188">
        <v>1163</v>
      </c>
      <c r="N37" s="188">
        <v>1162</v>
      </c>
      <c r="O37" s="188">
        <v>1162</v>
      </c>
      <c r="P37" s="188">
        <v>1163</v>
      </c>
      <c r="Q37" s="188">
        <v>1164</v>
      </c>
      <c r="R37" s="188">
        <v>1163</v>
      </c>
      <c r="S37" s="188">
        <v>1162</v>
      </c>
      <c r="T37" s="188">
        <v>1163</v>
      </c>
      <c r="U37" s="188">
        <v>1163</v>
      </c>
      <c r="V37" s="188">
        <v>1163</v>
      </c>
      <c r="W37" s="188">
        <v>1164</v>
      </c>
      <c r="X37" s="188">
        <v>1163</v>
      </c>
      <c r="Y37" s="188">
        <v>1163</v>
      </c>
      <c r="Z37" s="188">
        <v>27917</v>
      </c>
      <c r="AA37" s="67"/>
      <c r="AB37" s="67"/>
      <c r="AC37" s="67"/>
    </row>
    <row r="38" spans="1:29" ht="15.75" x14ac:dyDescent="0.25">
      <c r="A38" s="198" t="s">
        <v>107</v>
      </c>
      <c r="B38" s="199">
        <v>36715</v>
      </c>
      <c r="C38" s="199">
        <v>36721</v>
      </c>
      <c r="D38" s="199">
        <v>36725</v>
      </c>
      <c r="E38" s="199">
        <v>36724</v>
      </c>
      <c r="F38" s="199">
        <v>36725</v>
      </c>
      <c r="G38" s="199">
        <v>36713</v>
      </c>
      <c r="H38" s="199">
        <v>36694</v>
      </c>
      <c r="I38" s="199">
        <v>36687</v>
      </c>
      <c r="J38" s="199">
        <v>36711</v>
      </c>
      <c r="K38" s="199">
        <v>36733</v>
      </c>
      <c r="L38" s="199">
        <v>36729</v>
      </c>
      <c r="M38" s="199">
        <v>36738</v>
      </c>
      <c r="N38" s="199">
        <v>36739</v>
      </c>
      <c r="O38" s="199">
        <v>36730</v>
      </c>
      <c r="P38" s="199">
        <v>36726</v>
      </c>
      <c r="Q38" s="199">
        <v>36713</v>
      </c>
      <c r="R38" s="199">
        <v>36688</v>
      </c>
      <c r="S38" s="199">
        <v>36671</v>
      </c>
      <c r="T38" s="199">
        <v>36675</v>
      </c>
      <c r="U38" s="199">
        <v>36682</v>
      </c>
      <c r="V38" s="199">
        <v>36679</v>
      </c>
      <c r="W38" s="199">
        <v>36686</v>
      </c>
      <c r="X38" s="199">
        <v>36689</v>
      </c>
      <c r="Y38" s="199">
        <v>36690</v>
      </c>
      <c r="Z38" s="199">
        <v>880983</v>
      </c>
      <c r="AA38" s="67"/>
      <c r="AB38" s="67"/>
      <c r="AC38" s="67"/>
    </row>
    <row r="39" spans="1:29" ht="15.75" x14ac:dyDescent="0.25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67"/>
      <c r="AB39" s="67"/>
      <c r="AC39" s="67"/>
    </row>
    <row r="40" spans="1:29" x14ac:dyDescent="0.2">
      <c r="A40" s="185" t="s">
        <v>0</v>
      </c>
      <c r="B40" s="186">
        <f>SUM(Z7:Z37)</f>
        <v>880983</v>
      </c>
      <c r="C40" s="20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AA40" s="67"/>
      <c r="AB40" s="67"/>
      <c r="AC40" s="67"/>
    </row>
    <row r="41" spans="1:29" ht="15.75" x14ac:dyDescent="0.25">
      <c r="A41" s="194" t="s">
        <v>102</v>
      </c>
      <c r="B41" s="220">
        <v>-82</v>
      </c>
    </row>
    <row r="42" spans="1:29" ht="15.75" x14ac:dyDescent="0.25">
      <c r="A42" s="194" t="s">
        <v>124</v>
      </c>
      <c r="B42" s="186">
        <f>B40+B41</f>
        <v>880901</v>
      </c>
    </row>
    <row r="43" spans="1:29" ht="15.75" x14ac:dyDescent="0.25">
      <c r="A43" s="178" t="s">
        <v>104</v>
      </c>
      <c r="B43" s="179">
        <f>0</f>
        <v>0</v>
      </c>
    </row>
    <row r="44" spans="1:29" ht="15.75" x14ac:dyDescent="0.25">
      <c r="A44" s="178" t="s">
        <v>103</v>
      </c>
      <c r="B44" s="180">
        <f>B42-B43</f>
        <v>880901</v>
      </c>
    </row>
    <row r="45" spans="1:29" x14ac:dyDescent="0.2">
      <c r="A45" s="18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T160"/>
  <sheetViews>
    <sheetView showGridLines="0" tabSelected="1" zoomScale="55" zoomScaleNormal="55" workbookViewId="0">
      <selection activeCell="N24" sqref="N24"/>
    </sheetView>
  </sheetViews>
  <sheetFormatPr defaultRowHeight="15" outlineLevelCol="1" x14ac:dyDescent="0.2"/>
  <cols>
    <col min="1" max="1" width="70.21875" customWidth="1"/>
    <col min="2" max="2" width="17.44140625" bestFit="1" customWidth="1"/>
    <col min="3" max="4" width="17.44140625" bestFit="1" customWidth="1" outlineLevel="1"/>
    <col min="5" max="5" width="18.44140625" bestFit="1" customWidth="1" outlineLevel="1"/>
    <col min="6" max="6" width="17.44140625" bestFit="1" customWidth="1" outlineLevel="1"/>
    <col min="7" max="7" width="18.109375" bestFit="1" customWidth="1" outlineLevel="1"/>
    <col min="8" max="8" width="17.6640625" bestFit="1" customWidth="1" outlineLevel="1"/>
    <col min="9" max="13" width="17.44140625" bestFit="1" customWidth="1" outlineLevel="1"/>
    <col min="14" max="14" width="15.109375" style="226" bestFit="1" customWidth="1" outlineLevel="1"/>
    <col min="15" max="15" width="15.44140625" style="226" bestFit="1" customWidth="1" outlineLevel="1"/>
    <col min="16" max="16" width="14.6640625" style="226" customWidth="1" outlineLevel="1"/>
    <col min="17" max="17" width="18.88671875" customWidth="1"/>
    <col min="18" max="18" width="9.5546875" bestFit="1" customWidth="1"/>
    <col min="19" max="19" width="12" customWidth="1"/>
    <col min="20" max="20" width="20.77734375" bestFit="1" customWidth="1"/>
    <col min="23" max="23" width="12.44140625" bestFit="1" customWidth="1"/>
    <col min="24" max="24" width="27.109375" customWidth="1"/>
    <col min="25" max="25" width="15.88671875" customWidth="1"/>
    <col min="26" max="26" width="17" bestFit="1" customWidth="1"/>
    <col min="27" max="27" width="14.5546875" bestFit="1" customWidth="1"/>
  </cols>
  <sheetData>
    <row r="1" spans="1:20" ht="20.25" x14ac:dyDescent="0.3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R1" s="17"/>
    </row>
    <row r="2" spans="1:20" ht="20.25" x14ac:dyDescent="0.3">
      <c r="A2" s="1" t="s">
        <v>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ht="20.25" x14ac:dyDescent="0.3">
      <c r="A3" s="1" t="s">
        <v>108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0" ht="21" thickBot="1" x14ac:dyDescent="0.3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16"/>
      <c r="M4" s="9"/>
      <c r="N4" s="227"/>
      <c r="O4" s="227"/>
      <c r="P4" s="227"/>
      <c r="Q4" s="2"/>
      <c r="R4" s="2"/>
    </row>
    <row r="5" spans="1:20" ht="21" thickBot="1" x14ac:dyDescent="0.25">
      <c r="A5" s="251" t="s">
        <v>109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3"/>
      <c r="M5" s="253"/>
      <c r="N5" s="253"/>
      <c r="O5" s="253"/>
      <c r="P5" s="253"/>
      <c r="Q5" s="254"/>
      <c r="R5" s="21"/>
    </row>
    <row r="6" spans="1:20" ht="15.75" x14ac:dyDescent="0.25">
      <c r="A6" s="257" t="s">
        <v>77</v>
      </c>
      <c r="B6" s="142">
        <f>B30</f>
        <v>44713</v>
      </c>
      <c r="C6" s="142">
        <f>EOMONTH(B6,1)</f>
        <v>44773</v>
      </c>
      <c r="D6" s="142">
        <f t="shared" ref="D6:P6" si="0">EOMONTH(C6,1)</f>
        <v>44804</v>
      </c>
      <c r="E6" s="142">
        <f t="shared" si="0"/>
        <v>44834</v>
      </c>
      <c r="F6" s="142">
        <f t="shared" si="0"/>
        <v>44865</v>
      </c>
      <c r="G6" s="142">
        <f t="shared" si="0"/>
        <v>44895</v>
      </c>
      <c r="H6" s="142">
        <f t="shared" si="0"/>
        <v>44926</v>
      </c>
      <c r="I6" s="142">
        <f t="shared" si="0"/>
        <v>44957</v>
      </c>
      <c r="J6" s="142">
        <f t="shared" si="0"/>
        <v>44985</v>
      </c>
      <c r="K6" s="142">
        <f t="shared" si="0"/>
        <v>45016</v>
      </c>
      <c r="L6" s="142">
        <f t="shared" si="0"/>
        <v>45046</v>
      </c>
      <c r="M6" s="142">
        <f t="shared" si="0"/>
        <v>45077</v>
      </c>
      <c r="N6" s="228">
        <f t="shared" si="0"/>
        <v>45107</v>
      </c>
      <c r="O6" s="228">
        <f t="shared" si="0"/>
        <v>45138</v>
      </c>
      <c r="P6" s="228">
        <f t="shared" si="0"/>
        <v>45169</v>
      </c>
      <c r="Q6" s="255" t="s">
        <v>0</v>
      </c>
    </row>
    <row r="7" spans="1:20" ht="16.5" thickBot="1" x14ac:dyDescent="0.25">
      <c r="A7" s="258"/>
      <c r="B7" s="143" t="s">
        <v>101</v>
      </c>
      <c r="C7" s="143" t="s">
        <v>101</v>
      </c>
      <c r="D7" s="143" t="s">
        <v>101</v>
      </c>
      <c r="E7" s="143" t="s">
        <v>101</v>
      </c>
      <c r="F7" s="143" t="s">
        <v>101</v>
      </c>
      <c r="G7" s="143" t="s">
        <v>101</v>
      </c>
      <c r="H7" s="143" t="s">
        <v>101</v>
      </c>
      <c r="I7" s="143" t="s">
        <v>101</v>
      </c>
      <c r="J7" s="143" t="s">
        <v>101</v>
      </c>
      <c r="K7" s="143" t="s">
        <v>101</v>
      </c>
      <c r="L7" s="143" t="s">
        <v>101</v>
      </c>
      <c r="M7" s="143" t="s">
        <v>101</v>
      </c>
      <c r="N7" s="229"/>
      <c r="O7" s="229"/>
      <c r="P7" s="229"/>
      <c r="Q7" s="256"/>
      <c r="R7" s="21"/>
    </row>
    <row r="8" spans="1:20" x14ac:dyDescent="0.2">
      <c r="A8" s="106" t="s">
        <v>1</v>
      </c>
      <c r="B8" s="234">
        <v>3623940.4378808197</v>
      </c>
      <c r="C8" s="234">
        <v>4566291.3738506604</v>
      </c>
      <c r="D8" s="234">
        <v>4442676.5192378201</v>
      </c>
      <c r="E8" s="234">
        <v>3264500.72691995</v>
      </c>
      <c r="F8" s="234">
        <v>2981561.6281986698</v>
      </c>
      <c r="G8" s="234">
        <v>2907225.5857528499</v>
      </c>
      <c r="H8" s="234">
        <v>3363636.2065693</v>
      </c>
      <c r="I8" s="235">
        <v>3298185.5727476263</v>
      </c>
      <c r="J8" s="235">
        <v>2886548.5855026874</v>
      </c>
      <c r="K8" s="235">
        <v>3304922.3795090765</v>
      </c>
      <c r="L8" s="235">
        <f>2605607.91240037</f>
        <v>2605607.91240037</v>
      </c>
      <c r="M8" s="236">
        <f>2905355.55007812</f>
        <v>2905355.5500781201</v>
      </c>
      <c r="N8" s="151"/>
      <c r="O8" s="151"/>
      <c r="P8" s="151"/>
      <c r="Q8" s="243">
        <f>SUM(B8:M8)</f>
        <v>40150452.478647947</v>
      </c>
      <c r="R8" s="175">
        <f>Q8/$Q$13</f>
        <v>0.57116310360155231</v>
      </c>
      <c r="S8" s="67"/>
    </row>
    <row r="9" spans="1:20" x14ac:dyDescent="0.2">
      <c r="A9" s="68" t="s">
        <v>2</v>
      </c>
      <c r="B9" s="235">
        <v>1680191.2199999997</v>
      </c>
      <c r="C9" s="235">
        <v>2067096.1325000001</v>
      </c>
      <c r="D9" s="235">
        <v>2311558.6450000005</v>
      </c>
      <c r="E9" s="235">
        <v>2116801.8049999997</v>
      </c>
      <c r="F9" s="235">
        <v>1485721.3149999999</v>
      </c>
      <c r="G9" s="235">
        <v>1320990.8274999999</v>
      </c>
      <c r="H9" s="235">
        <v>1460756.39</v>
      </c>
      <c r="I9" s="237">
        <v>1714194.5275000001</v>
      </c>
      <c r="J9" s="237">
        <v>1498739.4575000003</v>
      </c>
      <c r="K9" s="237">
        <v>1521192.8924999998</v>
      </c>
      <c r="L9" s="237">
        <v>1422385.6850000003</v>
      </c>
      <c r="M9" s="238">
        <v>1310612.2275</v>
      </c>
      <c r="N9" s="152"/>
      <c r="O9" s="152"/>
      <c r="P9" s="152"/>
      <c r="Q9" s="244">
        <f t="shared" ref="Q9:Q12" si="1">SUM(B9:M9)</f>
        <v>19910241.124999996</v>
      </c>
      <c r="R9" s="176">
        <f t="shared" ref="R9:R12" si="2">Q9/$Q$13</f>
        <v>0.283234544379242</v>
      </c>
      <c r="S9" s="67"/>
      <c r="T9" s="114"/>
    </row>
    <row r="10" spans="1:20" x14ac:dyDescent="0.2">
      <c r="A10" s="68" t="s">
        <v>3</v>
      </c>
      <c r="B10" s="239">
        <v>819324.6050000001</v>
      </c>
      <c r="C10" s="239">
        <v>1054637.2625000007</v>
      </c>
      <c r="D10" s="239">
        <v>1078025.1075000002</v>
      </c>
      <c r="E10" s="239">
        <v>754843.48250000016</v>
      </c>
      <c r="F10" s="235">
        <v>577943.08249999979</v>
      </c>
      <c r="G10" s="235">
        <v>559127.13499999966</v>
      </c>
      <c r="H10" s="235">
        <v>737465.40999999968</v>
      </c>
      <c r="I10" s="237">
        <v>675439.81000000064</v>
      </c>
      <c r="J10" s="237">
        <v>593351.1050000001</v>
      </c>
      <c r="K10" s="237">
        <v>657696.96750000014</v>
      </c>
      <c r="L10" s="235">
        <v>546731.82999999984</v>
      </c>
      <c r="M10" s="236">
        <v>570319.11500000022</v>
      </c>
      <c r="N10" s="152"/>
      <c r="O10" s="152"/>
      <c r="P10" s="152"/>
      <c r="Q10" s="244">
        <f t="shared" si="1"/>
        <v>8624904.9125000015</v>
      </c>
      <c r="R10" s="176">
        <f t="shared" si="2"/>
        <v>0.12269419530730193</v>
      </c>
      <c r="S10" s="67"/>
    </row>
    <row r="11" spans="1:20" x14ac:dyDescent="0.2">
      <c r="A11" s="68" t="s">
        <v>4</v>
      </c>
      <c r="B11" s="235">
        <v>127540.292</v>
      </c>
      <c r="C11" s="240">
        <v>159171.88500000001</v>
      </c>
      <c r="D11" s="240">
        <v>175696.06299999999</v>
      </c>
      <c r="E11" s="240">
        <v>159990.647</v>
      </c>
      <c r="F11" s="240">
        <v>114842.37699999999</v>
      </c>
      <c r="G11" s="240">
        <v>102777.664</v>
      </c>
      <c r="H11" s="240">
        <v>116413.412</v>
      </c>
      <c r="I11" s="235">
        <v>121493.58500000001</v>
      </c>
      <c r="J11" s="235">
        <v>109727.848</v>
      </c>
      <c r="K11" s="235">
        <v>108801.825</v>
      </c>
      <c r="L11" s="235">
        <v>107153.476</v>
      </c>
      <c r="M11" s="236">
        <v>101196.43</v>
      </c>
      <c r="N11" s="152"/>
      <c r="O11" s="152"/>
      <c r="P11" s="152"/>
      <c r="Q11" s="244">
        <f t="shared" si="1"/>
        <v>1504805.504</v>
      </c>
      <c r="R11" s="176">
        <f t="shared" si="2"/>
        <v>2.1406717207942186E-2</v>
      </c>
      <c r="S11" s="67"/>
    </row>
    <row r="12" spans="1:20" ht="15.75" thickBot="1" x14ac:dyDescent="0.25">
      <c r="A12" s="72" t="s">
        <v>9</v>
      </c>
      <c r="B12" s="241">
        <v>9212.5810000000001</v>
      </c>
      <c r="C12" s="241">
        <v>11892.700999999999</v>
      </c>
      <c r="D12" s="241">
        <v>13297.197</v>
      </c>
      <c r="E12" s="241">
        <v>10354.422</v>
      </c>
      <c r="F12" s="241">
        <v>6871.223</v>
      </c>
      <c r="G12" s="241">
        <v>6850.46</v>
      </c>
      <c r="H12" s="241">
        <v>8731.473</v>
      </c>
      <c r="I12" s="241">
        <v>8612.7980000000007</v>
      </c>
      <c r="J12" s="241">
        <v>8137.9859999999999</v>
      </c>
      <c r="K12" s="241">
        <v>7193.2659999999996</v>
      </c>
      <c r="L12" s="241">
        <v>7155.0749999999998</v>
      </c>
      <c r="M12" s="242">
        <v>7235.933</v>
      </c>
      <c r="N12" s="153"/>
      <c r="O12" s="153"/>
      <c r="P12" s="153"/>
      <c r="Q12" s="245">
        <f t="shared" si="1"/>
        <v>105545.11500000001</v>
      </c>
      <c r="R12" s="177">
        <f t="shared" si="2"/>
        <v>1.501439503961794E-3</v>
      </c>
      <c r="S12" s="67"/>
    </row>
    <row r="13" spans="1:20" ht="16.5" thickBot="1" x14ac:dyDescent="0.3">
      <c r="A13" s="22" t="s">
        <v>0</v>
      </c>
      <c r="B13" s="16">
        <f t="shared" ref="B13:K13" si="3">SUM(B8:B12)</f>
        <v>6260209.1358808205</v>
      </c>
      <c r="C13" s="16">
        <f t="shared" si="3"/>
        <v>7859089.3548506619</v>
      </c>
      <c r="D13" s="16">
        <f t="shared" si="3"/>
        <v>8021253.5317378202</v>
      </c>
      <c r="E13" s="16">
        <f t="shared" si="3"/>
        <v>6306491.0834199497</v>
      </c>
      <c r="F13" s="16">
        <f t="shared" si="3"/>
        <v>5166939.6256986698</v>
      </c>
      <c r="G13" s="16">
        <f t="shared" si="3"/>
        <v>4896971.6722528497</v>
      </c>
      <c r="H13" s="16">
        <f t="shared" si="3"/>
        <v>5687002.8915692996</v>
      </c>
      <c r="I13" s="16">
        <f t="shared" si="3"/>
        <v>5817926.2932476271</v>
      </c>
      <c r="J13" s="16">
        <f t="shared" si="3"/>
        <v>5096504.9820026876</v>
      </c>
      <c r="K13" s="16">
        <f t="shared" si="3"/>
        <v>5599807.3305090768</v>
      </c>
      <c r="L13" s="16">
        <f>SUM(L8:L12)</f>
        <v>4689033.9784003701</v>
      </c>
      <c r="M13" s="107">
        <f>SUM(M8:M12)</f>
        <v>4894719.2555781202</v>
      </c>
      <c r="N13" s="154"/>
      <c r="O13" s="154"/>
      <c r="P13" s="154"/>
      <c r="Q13" s="15">
        <f>SUM(Q8:Q12)</f>
        <v>70295949.135147929</v>
      </c>
      <c r="R13" s="13">
        <f>SUM(R8:R12)</f>
        <v>1.0000000000000002</v>
      </c>
      <c r="S13" s="67"/>
      <c r="T13" s="115"/>
    </row>
    <row r="14" spans="1:20" ht="15.75" x14ac:dyDescent="0.25">
      <c r="A14" s="257" t="s">
        <v>89</v>
      </c>
      <c r="B14" s="142">
        <f>B6</f>
        <v>44713</v>
      </c>
      <c r="C14" s="142">
        <f t="shared" ref="C14:P14" si="4">C6</f>
        <v>44773</v>
      </c>
      <c r="D14" s="142">
        <f t="shared" si="4"/>
        <v>44804</v>
      </c>
      <c r="E14" s="142">
        <f t="shared" si="4"/>
        <v>44834</v>
      </c>
      <c r="F14" s="142">
        <f t="shared" si="4"/>
        <v>44865</v>
      </c>
      <c r="G14" s="142">
        <f t="shared" si="4"/>
        <v>44895</v>
      </c>
      <c r="H14" s="142">
        <f t="shared" si="4"/>
        <v>44926</v>
      </c>
      <c r="I14" s="142">
        <f t="shared" si="4"/>
        <v>44957</v>
      </c>
      <c r="J14" s="142">
        <f t="shared" si="4"/>
        <v>44985</v>
      </c>
      <c r="K14" s="142">
        <f t="shared" si="4"/>
        <v>45016</v>
      </c>
      <c r="L14" s="142">
        <f t="shared" si="4"/>
        <v>45046</v>
      </c>
      <c r="M14" s="142">
        <f t="shared" si="4"/>
        <v>45077</v>
      </c>
      <c r="N14" s="142">
        <f t="shared" si="4"/>
        <v>45107</v>
      </c>
      <c r="O14" s="142">
        <f t="shared" si="4"/>
        <v>45138</v>
      </c>
      <c r="P14" s="142">
        <f t="shared" si="4"/>
        <v>45169</v>
      </c>
      <c r="Q14" s="255" t="s">
        <v>0</v>
      </c>
    </row>
    <row r="15" spans="1:20" ht="16.5" thickBot="1" x14ac:dyDescent="0.25">
      <c r="A15" s="258"/>
      <c r="B15" s="143" t="s">
        <v>101</v>
      </c>
      <c r="C15" s="143" t="s">
        <v>101</v>
      </c>
      <c r="D15" s="143" t="s">
        <v>101</v>
      </c>
      <c r="E15" s="143" t="s">
        <v>101</v>
      </c>
      <c r="F15" s="143" t="s">
        <v>101</v>
      </c>
      <c r="G15" s="143" t="s">
        <v>101</v>
      </c>
      <c r="H15" s="143" t="s">
        <v>101</v>
      </c>
      <c r="I15" s="143" t="s">
        <v>101</v>
      </c>
      <c r="J15" s="143" t="s">
        <v>101</v>
      </c>
      <c r="K15" s="143" t="s">
        <v>101</v>
      </c>
      <c r="L15" s="143" t="s">
        <v>101</v>
      </c>
      <c r="M15" s="143" t="s">
        <v>101</v>
      </c>
      <c r="N15" s="143"/>
      <c r="O15" s="143"/>
      <c r="P15" s="143"/>
      <c r="Q15" s="256"/>
      <c r="R15" s="21"/>
    </row>
    <row r="16" spans="1:20" ht="15.75" thickBot="1" x14ac:dyDescent="0.25">
      <c r="A16" s="105" t="s">
        <v>71</v>
      </c>
      <c r="B16" s="192">
        <f t="shared" ref="B16:K16" si="5">0.004</f>
        <v>4.0000000000000001E-3</v>
      </c>
      <c r="C16" s="192">
        <f t="shared" si="5"/>
        <v>4.0000000000000001E-3</v>
      </c>
      <c r="D16" s="192">
        <f t="shared" si="5"/>
        <v>4.0000000000000001E-3</v>
      </c>
      <c r="E16" s="192">
        <f t="shared" si="5"/>
        <v>4.0000000000000001E-3</v>
      </c>
      <c r="F16" s="192">
        <f t="shared" si="5"/>
        <v>4.0000000000000001E-3</v>
      </c>
      <c r="G16" s="192">
        <f t="shared" si="5"/>
        <v>4.0000000000000001E-3</v>
      </c>
      <c r="H16" s="192">
        <f t="shared" si="5"/>
        <v>4.0000000000000001E-3</v>
      </c>
      <c r="I16" s="192">
        <f t="shared" si="5"/>
        <v>4.0000000000000001E-3</v>
      </c>
      <c r="J16" s="192">
        <f t="shared" si="5"/>
        <v>4.0000000000000001E-3</v>
      </c>
      <c r="K16" s="192">
        <f t="shared" si="5"/>
        <v>4.0000000000000001E-3</v>
      </c>
      <c r="L16" s="192">
        <f>0.004</f>
        <v>4.0000000000000001E-3</v>
      </c>
      <c r="M16" s="193">
        <f>0.004</f>
        <v>4.0000000000000001E-3</v>
      </c>
      <c r="N16" s="155"/>
      <c r="O16" s="155"/>
      <c r="P16" s="155"/>
      <c r="Q16" s="192">
        <f>0.004</f>
        <v>4.0000000000000001E-3</v>
      </c>
      <c r="R16" s="21"/>
      <c r="S16" s="67"/>
    </row>
    <row r="17" spans="1:20" x14ac:dyDescent="0.2">
      <c r="A17" s="68" t="s">
        <v>1</v>
      </c>
      <c r="B17" s="24">
        <f>B8*B$16*1000</f>
        <v>14495761.751523281</v>
      </c>
      <c r="C17" s="24">
        <f t="shared" ref="C17:M17" si="6">C8*C$16*1000</f>
        <v>18265165.495402642</v>
      </c>
      <c r="D17" s="24">
        <f t="shared" si="6"/>
        <v>17770706.07695128</v>
      </c>
      <c r="E17" s="24">
        <f t="shared" si="6"/>
        <v>13058002.9076798</v>
      </c>
      <c r="F17" s="24">
        <f t="shared" si="6"/>
        <v>11926246.512794679</v>
      </c>
      <c r="G17" s="24">
        <f t="shared" si="6"/>
        <v>11628902.3430114</v>
      </c>
      <c r="H17" s="24">
        <f t="shared" si="6"/>
        <v>13454544.8262772</v>
      </c>
      <c r="I17" s="24">
        <f t="shared" si="6"/>
        <v>13192742.290990505</v>
      </c>
      <c r="J17" s="24">
        <f t="shared" si="6"/>
        <v>11546194.34201075</v>
      </c>
      <c r="K17" s="24">
        <f t="shared" si="6"/>
        <v>13219689.518036306</v>
      </c>
      <c r="L17" s="24">
        <f t="shared" si="6"/>
        <v>10422431.64960148</v>
      </c>
      <c r="M17" s="24">
        <f t="shared" si="6"/>
        <v>11621422.200312482</v>
      </c>
      <c r="N17" s="156"/>
      <c r="O17" s="156"/>
      <c r="P17" s="156"/>
      <c r="Q17" s="25">
        <f>SUM(B17:M17)</f>
        <v>160601809.91459182</v>
      </c>
      <c r="R17" s="21"/>
      <c r="S17" s="67"/>
    </row>
    <row r="18" spans="1:20" x14ac:dyDescent="0.2">
      <c r="A18" s="68" t="s">
        <v>2</v>
      </c>
      <c r="B18" s="24">
        <f t="shared" ref="B18:M18" si="7">B9*B$16*1000</f>
        <v>6720764.879999999</v>
      </c>
      <c r="C18" s="24">
        <f t="shared" si="7"/>
        <v>8268384.5300000012</v>
      </c>
      <c r="D18" s="24">
        <f t="shared" si="7"/>
        <v>9246234.5800000019</v>
      </c>
      <c r="E18" s="24">
        <f t="shared" si="7"/>
        <v>8467207.2199999988</v>
      </c>
      <c r="F18" s="24">
        <f t="shared" si="7"/>
        <v>5942885.2599999998</v>
      </c>
      <c r="G18" s="24">
        <f t="shared" si="7"/>
        <v>5283963.3100000005</v>
      </c>
      <c r="H18" s="24">
        <f t="shared" si="7"/>
        <v>5843025.5599999996</v>
      </c>
      <c r="I18" s="24">
        <f t="shared" si="7"/>
        <v>6856778.1100000003</v>
      </c>
      <c r="J18" s="24">
        <f t="shared" si="7"/>
        <v>5994957.830000001</v>
      </c>
      <c r="K18" s="24">
        <f t="shared" si="7"/>
        <v>6084771.5700000003</v>
      </c>
      <c r="L18" s="24">
        <f t="shared" si="7"/>
        <v>5689542.7400000021</v>
      </c>
      <c r="M18" s="24">
        <f t="shared" si="7"/>
        <v>5242448.91</v>
      </c>
      <c r="N18" s="157"/>
      <c r="O18" s="157"/>
      <c r="P18" s="157"/>
      <c r="Q18" s="25">
        <f t="shared" ref="Q18:Q21" si="8">SUM(B18:M18)</f>
        <v>79640964.5</v>
      </c>
      <c r="R18" s="21"/>
      <c r="S18" s="67"/>
    </row>
    <row r="19" spans="1:20" x14ac:dyDescent="0.2">
      <c r="A19" s="68" t="s">
        <v>3</v>
      </c>
      <c r="B19" s="24">
        <f t="shared" ref="B19:M19" si="9">B10*B$16*1000</f>
        <v>3277298.4200000004</v>
      </c>
      <c r="C19" s="24">
        <f t="shared" si="9"/>
        <v>4218549.0500000026</v>
      </c>
      <c r="D19" s="24">
        <f t="shared" si="9"/>
        <v>4312100.4300000006</v>
      </c>
      <c r="E19" s="24">
        <f t="shared" si="9"/>
        <v>3019373.9300000006</v>
      </c>
      <c r="F19" s="24">
        <f t="shared" si="9"/>
        <v>2311772.3299999991</v>
      </c>
      <c r="G19" s="24">
        <f t="shared" si="9"/>
        <v>2236508.5399999991</v>
      </c>
      <c r="H19" s="24">
        <f t="shared" si="9"/>
        <v>2949861.6399999987</v>
      </c>
      <c r="I19" s="24">
        <f t="shared" si="9"/>
        <v>2701759.2400000026</v>
      </c>
      <c r="J19" s="24">
        <f t="shared" si="9"/>
        <v>2373404.4200000004</v>
      </c>
      <c r="K19" s="24">
        <f t="shared" si="9"/>
        <v>2630787.8700000006</v>
      </c>
      <c r="L19" s="24">
        <f t="shared" si="9"/>
        <v>2186927.3199999994</v>
      </c>
      <c r="M19" s="24">
        <f t="shared" si="9"/>
        <v>2281276.4600000009</v>
      </c>
      <c r="N19" s="157"/>
      <c r="O19" s="157"/>
      <c r="P19" s="157"/>
      <c r="Q19" s="25">
        <f t="shared" si="8"/>
        <v>34499619.650000006</v>
      </c>
      <c r="R19" s="21"/>
      <c r="S19" s="67"/>
    </row>
    <row r="20" spans="1:20" x14ac:dyDescent="0.2">
      <c r="A20" s="68" t="s">
        <v>4</v>
      </c>
      <c r="B20" s="24">
        <f t="shared" ref="B20:M20" si="10">B11*B$16*1000</f>
        <v>510161.16800000001</v>
      </c>
      <c r="C20" s="24">
        <f t="shared" si="10"/>
        <v>636687.54</v>
      </c>
      <c r="D20" s="24">
        <f t="shared" si="10"/>
        <v>702784.25200000009</v>
      </c>
      <c r="E20" s="24">
        <f t="shared" si="10"/>
        <v>639962.58799999999</v>
      </c>
      <c r="F20" s="24">
        <f t="shared" si="10"/>
        <v>459369.50799999997</v>
      </c>
      <c r="G20" s="24">
        <f t="shared" si="10"/>
        <v>411110.65600000002</v>
      </c>
      <c r="H20" s="24">
        <f t="shared" si="10"/>
        <v>465653.64799999999</v>
      </c>
      <c r="I20" s="24">
        <f t="shared" si="10"/>
        <v>485974.34</v>
      </c>
      <c r="J20" s="24">
        <f t="shared" si="10"/>
        <v>438911.39199999999</v>
      </c>
      <c r="K20" s="24">
        <f t="shared" si="10"/>
        <v>435207.3</v>
      </c>
      <c r="L20" s="24">
        <f t="shared" si="10"/>
        <v>428613.90399999998</v>
      </c>
      <c r="M20" s="24">
        <f t="shared" si="10"/>
        <v>404785.72</v>
      </c>
      <c r="N20" s="157"/>
      <c r="O20" s="157"/>
      <c r="P20" s="157"/>
      <c r="Q20" s="25">
        <f t="shared" si="8"/>
        <v>6019222.0159999998</v>
      </c>
      <c r="R20" s="21"/>
      <c r="S20" s="67"/>
    </row>
    <row r="21" spans="1:20" ht="15.75" thickBot="1" x14ac:dyDescent="0.25">
      <c r="A21" s="72" t="s">
        <v>9</v>
      </c>
      <c r="B21" s="24">
        <f t="shared" ref="B21:M21" si="11">B12*B$16*1000</f>
        <v>36850.324000000001</v>
      </c>
      <c r="C21" s="24">
        <f t="shared" si="11"/>
        <v>47570.803999999996</v>
      </c>
      <c r="D21" s="24">
        <f t="shared" si="11"/>
        <v>53188.788</v>
      </c>
      <c r="E21" s="24">
        <f t="shared" si="11"/>
        <v>41417.688000000002</v>
      </c>
      <c r="F21" s="24">
        <f t="shared" si="11"/>
        <v>27484.892000000003</v>
      </c>
      <c r="G21" s="24">
        <f t="shared" si="11"/>
        <v>27401.84</v>
      </c>
      <c r="H21" s="24">
        <f t="shared" si="11"/>
        <v>34925.892</v>
      </c>
      <c r="I21" s="24">
        <f t="shared" si="11"/>
        <v>34451.192000000003</v>
      </c>
      <c r="J21" s="24">
        <f t="shared" si="11"/>
        <v>32551.944</v>
      </c>
      <c r="K21" s="24">
        <f t="shared" si="11"/>
        <v>28773.063999999998</v>
      </c>
      <c r="L21" s="24">
        <f t="shared" si="11"/>
        <v>28620.3</v>
      </c>
      <c r="M21" s="24">
        <f t="shared" si="11"/>
        <v>28943.732</v>
      </c>
      <c r="N21" s="158"/>
      <c r="O21" s="158"/>
      <c r="P21" s="158"/>
      <c r="Q21" s="25">
        <f t="shared" si="8"/>
        <v>422180.46</v>
      </c>
      <c r="R21" s="21"/>
      <c r="S21" s="67"/>
    </row>
    <row r="22" spans="1:20" ht="16.5" thickBot="1" x14ac:dyDescent="0.3">
      <c r="A22" s="22" t="s">
        <v>90</v>
      </c>
      <c r="B22" s="190">
        <f t="shared" ref="B22:K22" si="12">SUM(B17:B21)</f>
        <v>25040836.543523286</v>
      </c>
      <c r="C22" s="190">
        <f t="shared" si="12"/>
        <v>31436357.419402648</v>
      </c>
      <c r="D22" s="190">
        <f t="shared" si="12"/>
        <v>32085014.126951281</v>
      </c>
      <c r="E22" s="190">
        <f t="shared" si="12"/>
        <v>25225964.333679799</v>
      </c>
      <c r="F22" s="190">
        <f t="shared" si="12"/>
        <v>20667758.502794679</v>
      </c>
      <c r="G22" s="190">
        <f t="shared" si="12"/>
        <v>19587886.689011399</v>
      </c>
      <c r="H22" s="190">
        <f t="shared" si="12"/>
        <v>22748011.566277198</v>
      </c>
      <c r="I22" s="190">
        <f t="shared" si="12"/>
        <v>23271705.172990508</v>
      </c>
      <c r="J22" s="190">
        <f t="shared" si="12"/>
        <v>20386019.928010751</v>
      </c>
      <c r="K22" s="190">
        <f t="shared" si="12"/>
        <v>22399229.322036307</v>
      </c>
      <c r="L22" s="190">
        <f>SUM(L17:L21)</f>
        <v>18756135.91360148</v>
      </c>
      <c r="M22" s="191">
        <f t="shared" ref="M22:Q22" si="13">SUM(M17:M21)</f>
        <v>19578877.022312485</v>
      </c>
      <c r="N22" s="159"/>
      <c r="O22" s="159"/>
      <c r="P22" s="159"/>
      <c r="Q22" s="190">
        <f t="shared" si="13"/>
        <v>281183796.54059178</v>
      </c>
      <c r="R22" s="99"/>
      <c r="S22" s="67"/>
      <c r="T22" s="5"/>
    </row>
    <row r="23" spans="1:20" ht="21" thickBot="1" x14ac:dyDescent="0.35">
      <c r="A23" s="118" t="s">
        <v>78</v>
      </c>
      <c r="B23" s="149">
        <f>B6</f>
        <v>44713</v>
      </c>
      <c r="C23" s="149">
        <f t="shared" ref="C23:P23" si="14">C6</f>
        <v>44773</v>
      </c>
      <c r="D23" s="149">
        <f t="shared" si="14"/>
        <v>44804</v>
      </c>
      <c r="E23" s="149">
        <f t="shared" si="14"/>
        <v>44834</v>
      </c>
      <c r="F23" s="149">
        <f t="shared" si="14"/>
        <v>44865</v>
      </c>
      <c r="G23" s="149">
        <f t="shared" si="14"/>
        <v>44895</v>
      </c>
      <c r="H23" s="149">
        <f t="shared" si="14"/>
        <v>44926</v>
      </c>
      <c r="I23" s="149">
        <f t="shared" si="14"/>
        <v>44957</v>
      </c>
      <c r="J23" s="149">
        <f t="shared" si="14"/>
        <v>44985</v>
      </c>
      <c r="K23" s="149">
        <f t="shared" si="14"/>
        <v>45016</v>
      </c>
      <c r="L23" s="149">
        <f t="shared" si="14"/>
        <v>45046</v>
      </c>
      <c r="M23" s="149">
        <f t="shared" si="14"/>
        <v>45077</v>
      </c>
      <c r="N23" s="149">
        <f t="shared" si="14"/>
        <v>45107</v>
      </c>
      <c r="O23" s="149">
        <f t="shared" si="14"/>
        <v>45138</v>
      </c>
      <c r="P23" s="149">
        <f t="shared" si="14"/>
        <v>45169</v>
      </c>
      <c r="Q23" s="18" t="s">
        <v>0</v>
      </c>
    </row>
    <row r="24" spans="1:20" x14ac:dyDescent="0.2">
      <c r="A24" s="19" t="s">
        <v>1</v>
      </c>
      <c r="B24" s="234">
        <v>881.87</v>
      </c>
      <c r="C24" s="234">
        <v>2724.24</v>
      </c>
      <c r="D24" s="234">
        <v>4634.3</v>
      </c>
      <c r="E24" s="234">
        <v>6457.28</v>
      </c>
      <c r="F24" s="234">
        <v>7988.48</v>
      </c>
      <c r="G24" s="234">
        <v>9591.57</v>
      </c>
      <c r="H24" s="234">
        <v>11518.47</v>
      </c>
      <c r="I24" s="237">
        <v>13503.04</v>
      </c>
      <c r="J24" s="237">
        <v>449859.86</v>
      </c>
      <c r="K24" s="237">
        <v>519575.69</v>
      </c>
      <c r="L24" s="237">
        <v>632463.57999999996</v>
      </c>
      <c r="M24" s="237">
        <v>685077.42</v>
      </c>
      <c r="N24" s="235">
        <v>745318.18</v>
      </c>
      <c r="O24" s="235">
        <v>706303.33</v>
      </c>
      <c r="P24" s="235">
        <v>706303.33</v>
      </c>
      <c r="Q24" s="248">
        <f>SUM(B24:P24)</f>
        <v>4502200.6399999997</v>
      </c>
    </row>
    <row r="25" spans="1:20" x14ac:dyDescent="0.2">
      <c r="A25" s="19" t="s">
        <v>2</v>
      </c>
      <c r="B25" s="240">
        <v>2880.0499999999997</v>
      </c>
      <c r="C25" s="240">
        <v>15779.990000000002</v>
      </c>
      <c r="D25" s="240">
        <v>33704.449999999997</v>
      </c>
      <c r="E25" s="240">
        <v>58451.38</v>
      </c>
      <c r="F25" s="240">
        <v>73853.95</v>
      </c>
      <c r="G25" s="240">
        <v>105653.65000000001</v>
      </c>
      <c r="H25" s="240">
        <v>146027.15</v>
      </c>
      <c r="I25" s="237">
        <v>183587.91</v>
      </c>
      <c r="J25" s="237">
        <v>205857.33000000002</v>
      </c>
      <c r="K25" s="237">
        <v>230179.69</v>
      </c>
      <c r="L25" s="237">
        <v>266728.42000000004</v>
      </c>
      <c r="M25" s="237">
        <v>257171.31</v>
      </c>
      <c r="N25" s="235">
        <v>308300.2</v>
      </c>
      <c r="O25" s="235">
        <v>308300.2</v>
      </c>
      <c r="P25" s="235">
        <v>308300.2</v>
      </c>
      <c r="Q25" s="248">
        <f>SUM(B25:P25)</f>
        <v>2504775.8800000004</v>
      </c>
    </row>
    <row r="26" spans="1:20" x14ac:dyDescent="0.2">
      <c r="A26" s="19" t="s">
        <v>3</v>
      </c>
      <c r="B26" s="239">
        <v>316.72631255485004</v>
      </c>
      <c r="C26" s="239">
        <v>6697.3316866124624</v>
      </c>
      <c r="D26" s="239">
        <v>16763.562753450205</v>
      </c>
      <c r="E26" s="239">
        <v>25873.20506828056</v>
      </c>
      <c r="F26" s="239">
        <v>38011.677723592751</v>
      </c>
      <c r="G26" s="239">
        <v>53824.931900756732</v>
      </c>
      <c r="H26" s="239">
        <v>67809.073797032266</v>
      </c>
      <c r="I26" s="237">
        <v>90759.318513333346</v>
      </c>
      <c r="J26" s="237">
        <v>104578.01030613128</v>
      </c>
      <c r="K26" s="237">
        <v>109067.97755629715</v>
      </c>
      <c r="L26" s="235">
        <v>127490.96487482784</v>
      </c>
      <c r="M26" s="235">
        <v>141605.26223824621</v>
      </c>
      <c r="N26" s="235">
        <v>147217.524</v>
      </c>
      <c r="O26" s="235">
        <v>147217.524</v>
      </c>
      <c r="P26" s="235">
        <v>147217.524</v>
      </c>
      <c r="Q26" s="248">
        <f>SUM(B26:P26)</f>
        <v>1224450.6147311155</v>
      </c>
    </row>
    <row r="27" spans="1:20" x14ac:dyDescent="0.2">
      <c r="A27" s="19" t="s">
        <v>4</v>
      </c>
      <c r="B27" s="239">
        <v>262.06909315068498</v>
      </c>
      <c r="C27" s="239">
        <v>879.57716020547969</v>
      </c>
      <c r="D27" s="239">
        <v>1590.598145684932</v>
      </c>
      <c r="E27" s="239">
        <v>6294.8534109205475</v>
      </c>
      <c r="F27" s="239">
        <v>8152.6258478865748</v>
      </c>
      <c r="G27" s="239">
        <v>9152.430374399999</v>
      </c>
      <c r="H27" s="239">
        <v>10771.817109985752</v>
      </c>
      <c r="I27" s="239">
        <v>12198.346571997261</v>
      </c>
      <c r="J27" s="239">
        <v>12270.131361661368</v>
      </c>
      <c r="K27" s="239">
        <v>22405.985948510141</v>
      </c>
      <c r="L27" s="235">
        <v>23568.235739704109</v>
      </c>
      <c r="M27" s="235">
        <v>26233.102667648218</v>
      </c>
      <c r="N27" s="235">
        <v>27290.933000000001</v>
      </c>
      <c r="O27" s="235">
        <v>27290.933000000001</v>
      </c>
      <c r="P27" s="235">
        <v>27290.933000000001</v>
      </c>
      <c r="Q27" s="248">
        <f>SUM(B27:P27)</f>
        <v>215652.57243175505</v>
      </c>
    </row>
    <row r="28" spans="1:20" x14ac:dyDescent="0.2">
      <c r="A28" s="119" t="s">
        <v>9</v>
      </c>
      <c r="B28" s="246">
        <v>26.1</v>
      </c>
      <c r="C28" s="246">
        <v>91.98</v>
      </c>
      <c r="D28" s="246">
        <v>193.79</v>
      </c>
      <c r="E28" s="246">
        <v>317.58</v>
      </c>
      <c r="F28" s="246">
        <v>489.5</v>
      </c>
      <c r="G28" s="246">
        <v>645.76</v>
      </c>
      <c r="H28" s="246">
        <v>876.48</v>
      </c>
      <c r="I28" s="247">
        <v>1039.25</v>
      </c>
      <c r="J28" s="247">
        <v>1099.97</v>
      </c>
      <c r="K28" s="241">
        <v>1377.92</v>
      </c>
      <c r="L28" s="241">
        <v>1486.43</v>
      </c>
      <c r="M28" s="241">
        <v>1705.85</v>
      </c>
      <c r="N28" s="241">
        <v>1698.77</v>
      </c>
      <c r="O28" s="241">
        <v>1769.55</v>
      </c>
      <c r="P28" s="241">
        <v>1769.55</v>
      </c>
      <c r="Q28" s="249">
        <f>SUM(B28:P28)</f>
        <v>14588.48</v>
      </c>
    </row>
    <row r="29" spans="1:20" ht="16.5" thickBot="1" x14ac:dyDescent="0.3">
      <c r="A29" s="10" t="s">
        <v>79</v>
      </c>
      <c r="B29" s="16">
        <f t="shared" ref="B29:K29" si="15">SUM(B24:B28)</f>
        <v>4366.8154057055353</v>
      </c>
      <c r="C29" s="16">
        <f t="shared" si="15"/>
        <v>26173.118846817946</v>
      </c>
      <c r="D29" s="16">
        <f t="shared" si="15"/>
        <v>56886.700899135139</v>
      </c>
      <c r="E29" s="16">
        <f t="shared" si="15"/>
        <v>97394.298479201112</v>
      </c>
      <c r="F29" s="16">
        <f t="shared" si="15"/>
        <v>128496.23357147933</v>
      </c>
      <c r="G29" s="16">
        <f t="shared" si="15"/>
        <v>178868.34227515673</v>
      </c>
      <c r="H29" s="16">
        <f t="shared" si="15"/>
        <v>237002.99090701801</v>
      </c>
      <c r="I29" s="16">
        <f t="shared" si="15"/>
        <v>301087.86508533062</v>
      </c>
      <c r="J29" s="16">
        <f t="shared" si="15"/>
        <v>773665.30166779261</v>
      </c>
      <c r="K29" s="16">
        <f t="shared" si="15"/>
        <v>882607.26350480737</v>
      </c>
      <c r="L29" s="117">
        <f>SUM(L24:L28)</f>
        <v>1051737.6306145319</v>
      </c>
      <c r="M29" s="14">
        <f t="shared" ref="M29:Q29" si="16">SUM(M24:M28)</f>
        <v>1111792.9449058943</v>
      </c>
      <c r="N29" s="14">
        <f t="shared" ref="N29:P29" si="17">SUM(N24:N28)</f>
        <v>1229825.6070000001</v>
      </c>
      <c r="O29" s="14">
        <f t="shared" si="17"/>
        <v>1190881.537</v>
      </c>
      <c r="P29" s="14">
        <f t="shared" si="17"/>
        <v>1190881.537</v>
      </c>
      <c r="Q29" s="14">
        <f t="shared" si="16"/>
        <v>8461668.1871628705</v>
      </c>
    </row>
    <row r="30" spans="1:20" ht="15.75" x14ac:dyDescent="0.25">
      <c r="A30" s="257" t="s">
        <v>84</v>
      </c>
      <c r="B30" s="142">
        <v>44713</v>
      </c>
      <c r="C30" s="142">
        <f>EOMONTH(B30,1)</f>
        <v>44773</v>
      </c>
      <c r="D30" s="142">
        <f t="shared" ref="D30:P30" si="18">EOMONTH(C30,1)</f>
        <v>44804</v>
      </c>
      <c r="E30" s="142">
        <f t="shared" si="18"/>
        <v>44834</v>
      </c>
      <c r="F30" s="142">
        <f t="shared" si="18"/>
        <v>44865</v>
      </c>
      <c r="G30" s="142">
        <f t="shared" si="18"/>
        <v>44895</v>
      </c>
      <c r="H30" s="142">
        <f t="shared" si="18"/>
        <v>44926</v>
      </c>
      <c r="I30" s="142">
        <f t="shared" si="18"/>
        <v>44957</v>
      </c>
      <c r="J30" s="142">
        <f t="shared" si="18"/>
        <v>44985</v>
      </c>
      <c r="K30" s="142">
        <f t="shared" si="18"/>
        <v>45016</v>
      </c>
      <c r="L30" s="142">
        <f t="shared" si="18"/>
        <v>45046</v>
      </c>
      <c r="M30" s="142">
        <f t="shared" si="18"/>
        <v>45077</v>
      </c>
      <c r="N30" s="228">
        <f t="shared" si="18"/>
        <v>45107</v>
      </c>
      <c r="O30" s="228">
        <f t="shared" si="18"/>
        <v>45138</v>
      </c>
      <c r="P30" s="228">
        <f t="shared" si="18"/>
        <v>45169</v>
      </c>
      <c r="Q30" s="255" t="s">
        <v>0</v>
      </c>
    </row>
    <row r="31" spans="1:20" ht="16.5" thickBot="1" x14ac:dyDescent="0.25">
      <c r="A31" s="258"/>
      <c r="B31" s="143" t="s">
        <v>101</v>
      </c>
      <c r="C31" s="143" t="s">
        <v>101</v>
      </c>
      <c r="D31" s="143" t="s">
        <v>101</v>
      </c>
      <c r="E31" s="143" t="s">
        <v>101</v>
      </c>
      <c r="F31" s="143" t="s">
        <v>101</v>
      </c>
      <c r="G31" s="143" t="s">
        <v>101</v>
      </c>
      <c r="H31" s="143" t="s">
        <v>101</v>
      </c>
      <c r="I31" s="143" t="s">
        <v>101</v>
      </c>
      <c r="J31" s="143" t="s">
        <v>101</v>
      </c>
      <c r="K31" s="143" t="s">
        <v>101</v>
      </c>
      <c r="L31" s="143" t="s">
        <v>101</v>
      </c>
      <c r="M31" s="143" t="s">
        <v>101</v>
      </c>
      <c r="N31" s="229"/>
      <c r="O31" s="229"/>
      <c r="P31" s="229"/>
      <c r="Q31" s="256"/>
      <c r="R31" s="21"/>
    </row>
    <row r="32" spans="1:20" ht="18" x14ac:dyDescent="0.2">
      <c r="A32" s="68" t="s">
        <v>51</v>
      </c>
      <c r="B32" s="71">
        <f>'EY ZEC PO'!B6</f>
        <v>685558</v>
      </c>
      <c r="C32" s="71">
        <f>'EY ZEC PO'!C6</f>
        <v>861953</v>
      </c>
      <c r="D32" s="71">
        <f>'EY ZEC PO'!D6</f>
        <v>828951</v>
      </c>
      <c r="E32" s="71">
        <f>'EY ZEC PO'!E6</f>
        <v>662936</v>
      </c>
      <c r="F32" s="160">
        <f>'EY ZEC PO'!F6</f>
        <v>20161</v>
      </c>
      <c r="G32" s="160">
        <f>'EY ZEC PO'!G6</f>
        <v>824274</v>
      </c>
      <c r="H32" s="160">
        <f>'EY ZEC PO'!H6</f>
        <v>915123</v>
      </c>
      <c r="I32" s="160">
        <f>'EY ZEC PO'!I6</f>
        <v>912648</v>
      </c>
      <c r="J32" s="160">
        <f>'EY ZEC PO'!J6</f>
        <v>819705</v>
      </c>
      <c r="K32" s="160">
        <f>'EY ZEC PO'!K6</f>
        <v>907429</v>
      </c>
      <c r="L32" s="160">
        <f>'EY ZEC PO'!L6</f>
        <v>850547</v>
      </c>
      <c r="M32" s="160">
        <f>'EY ZEC PO'!M6</f>
        <v>714291</v>
      </c>
      <c r="N32" s="161"/>
      <c r="O32" s="161"/>
      <c r="P32" s="161"/>
      <c r="Q32" s="101">
        <f>SUM(B32:M32)</f>
        <v>9003576</v>
      </c>
      <c r="R32" s="21"/>
    </row>
    <row r="33" spans="1:19" ht="18" x14ac:dyDescent="0.2">
      <c r="A33" s="68" t="s">
        <v>81</v>
      </c>
      <c r="B33" s="100">
        <f>'EY ZEC PO'!B7</f>
        <v>833220</v>
      </c>
      <c r="C33" s="100">
        <f>'EY ZEC PO'!C7</f>
        <v>854222</v>
      </c>
      <c r="D33" s="100">
        <f>'EY ZEC PO'!D7</f>
        <v>851669</v>
      </c>
      <c r="E33" s="100">
        <f>'EY ZEC PO'!E7</f>
        <v>835037.98</v>
      </c>
      <c r="F33" s="203">
        <f>'EY ZEC PO'!F7</f>
        <v>866261.52</v>
      </c>
      <c r="G33" s="203">
        <f>'EY ZEC PO'!G7</f>
        <v>851034</v>
      </c>
      <c r="H33" s="203">
        <f>'EY ZEC PO'!H7</f>
        <v>880901</v>
      </c>
      <c r="I33" s="203">
        <f>'EY ZEC PO'!I7</f>
        <v>880166</v>
      </c>
      <c r="J33" s="203">
        <f>'EY ZEC PO'!J7</f>
        <v>795611</v>
      </c>
      <c r="K33" s="203">
        <f>'EY ZEC PO'!K7</f>
        <v>879394</v>
      </c>
      <c r="L33" s="203">
        <f>'EY ZEC PO'!L7</f>
        <v>848406</v>
      </c>
      <c r="M33" s="203">
        <f>'EY ZEC PO'!M7</f>
        <v>871593</v>
      </c>
      <c r="N33" s="162"/>
      <c r="O33" s="162"/>
      <c r="P33" s="162"/>
      <c r="Q33" s="102">
        <f t="shared" ref="Q33:Q34" si="19">SUM(B33:M33)</f>
        <v>10247515.5</v>
      </c>
      <c r="R33" s="21"/>
    </row>
    <row r="34" spans="1:19" ht="18.75" thickBot="1" x14ac:dyDescent="0.25">
      <c r="A34" s="72" t="s">
        <v>50</v>
      </c>
      <c r="B34" s="100">
        <f>'EY ZEC PO'!B8</f>
        <v>824324</v>
      </c>
      <c r="C34" s="100">
        <f>'EY ZEC PO'!C8</f>
        <v>835843</v>
      </c>
      <c r="D34" s="100">
        <f>'EY ZEC PO'!D8</f>
        <v>842356</v>
      </c>
      <c r="E34" s="100">
        <f>'EY ZEC PO'!E8</f>
        <v>822659.51</v>
      </c>
      <c r="F34" s="203">
        <f>'EY ZEC PO'!F8</f>
        <v>861303.54</v>
      </c>
      <c r="G34" s="203">
        <f>'EY ZEC PO'!G8</f>
        <v>836336</v>
      </c>
      <c r="H34" s="203">
        <f>'EY ZEC PO'!H8</f>
        <v>812030</v>
      </c>
      <c r="I34" s="203">
        <f>'EY ZEC PO'!I8</f>
        <v>872104</v>
      </c>
      <c r="J34" s="203">
        <f>'EY ZEC PO'!J8</f>
        <v>782233</v>
      </c>
      <c r="K34" s="203">
        <f>'EY ZEC PO'!K8</f>
        <v>787884</v>
      </c>
      <c r="L34" s="203">
        <f>'EY ZEC PO'!L8</f>
        <v>56691</v>
      </c>
      <c r="M34" s="203">
        <f>'EY ZEC PO'!M8</f>
        <v>862789</v>
      </c>
      <c r="N34" s="162"/>
      <c r="O34" s="162"/>
      <c r="P34" s="162"/>
      <c r="Q34" s="102">
        <f t="shared" si="19"/>
        <v>9196553.0500000007</v>
      </c>
      <c r="R34" s="21"/>
    </row>
    <row r="35" spans="1:19" ht="19.5" thickBot="1" x14ac:dyDescent="0.3">
      <c r="A35" s="68" t="s">
        <v>111</v>
      </c>
      <c r="B35" s="71">
        <f>SUM(B32:B34)</f>
        <v>2343102</v>
      </c>
      <c r="C35" s="71">
        <f>SUM(C32:C34)</f>
        <v>2552018</v>
      </c>
      <c r="D35" s="71">
        <f t="shared" ref="D35:L35" si="20">SUM(D32:D34)</f>
        <v>2522976</v>
      </c>
      <c r="E35" s="71">
        <f t="shared" si="20"/>
        <v>2320633.4900000002</v>
      </c>
      <c r="F35" s="71">
        <f t="shared" si="20"/>
        <v>1747726.06</v>
      </c>
      <c r="G35" s="71">
        <f t="shared" si="20"/>
        <v>2511644</v>
      </c>
      <c r="H35" s="71">
        <f t="shared" si="20"/>
        <v>2608054</v>
      </c>
      <c r="I35" s="71">
        <f t="shared" si="20"/>
        <v>2664918</v>
      </c>
      <c r="J35" s="71">
        <f t="shared" si="20"/>
        <v>2397549</v>
      </c>
      <c r="K35" s="71">
        <f t="shared" si="20"/>
        <v>2574707</v>
      </c>
      <c r="L35" s="71">
        <f t="shared" si="20"/>
        <v>1755644</v>
      </c>
      <c r="M35" s="108">
        <f>SUM(M32:M34)</f>
        <v>2448673</v>
      </c>
      <c r="N35" s="161"/>
      <c r="O35" s="161"/>
      <c r="P35" s="161"/>
      <c r="Q35" s="110">
        <f>SUM(Q32:Q34)</f>
        <v>28447644.550000001</v>
      </c>
      <c r="R35" s="103"/>
      <c r="S35" s="6"/>
    </row>
    <row r="36" spans="1:19" ht="16.5" thickBot="1" x14ac:dyDescent="0.3">
      <c r="A36" s="26" t="s">
        <v>72</v>
      </c>
      <c r="B36" s="111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3"/>
      <c r="N36" s="225"/>
      <c r="O36" s="225"/>
      <c r="P36" s="225"/>
      <c r="Q36" s="137">
        <f>+Q13*0.4</f>
        <v>28118379.654059172</v>
      </c>
      <c r="R36" s="21"/>
    </row>
    <row r="37" spans="1:19" ht="16.5" thickBot="1" x14ac:dyDescent="0.3">
      <c r="A37" s="22" t="s">
        <v>110</v>
      </c>
      <c r="B37" s="150"/>
      <c r="C37" s="104"/>
      <c r="D37" s="104"/>
      <c r="E37" s="104"/>
      <c r="F37" s="104"/>
      <c r="G37" s="104"/>
      <c r="H37" s="104"/>
      <c r="I37" s="104"/>
      <c r="J37" s="104"/>
      <c r="K37" s="104"/>
      <c r="L37" s="69"/>
      <c r="M37" s="70"/>
      <c r="N37" s="70"/>
      <c r="O37" s="70"/>
      <c r="P37" s="70"/>
      <c r="Q37" s="138">
        <f>+Q22/(MAX(Q35,Q36))</f>
        <v>9.884255831669261</v>
      </c>
      <c r="R37" s="21"/>
    </row>
    <row r="38" spans="1:19" ht="25.5" customHeight="1" thickBot="1" x14ac:dyDescent="0.3">
      <c r="A38" s="140" t="s">
        <v>85</v>
      </c>
      <c r="B38" s="141">
        <v>10.000000000000002</v>
      </c>
      <c r="C38" s="104"/>
      <c r="D38" s="104"/>
      <c r="E38" s="104"/>
      <c r="F38" s="104"/>
      <c r="G38" s="104"/>
      <c r="H38" s="104"/>
      <c r="I38" s="104"/>
      <c r="J38" s="104"/>
      <c r="K38" s="104"/>
      <c r="L38" s="69"/>
      <c r="M38" s="69"/>
      <c r="N38" s="230"/>
      <c r="O38" s="230"/>
      <c r="P38" s="230"/>
      <c r="Q38" s="146"/>
      <c r="R38" s="21"/>
    </row>
    <row r="39" spans="1:19" ht="39.75" customHeight="1" thickBot="1" x14ac:dyDescent="0.25">
      <c r="A39" s="259" t="s">
        <v>125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1"/>
      <c r="R39" s="147"/>
    </row>
    <row r="40" spans="1:19" ht="21" thickBot="1" x14ac:dyDescent="0.35">
      <c r="A40" s="27" t="s">
        <v>73</v>
      </c>
      <c r="B40" s="139" t="s">
        <v>112</v>
      </c>
      <c r="C40" s="139" t="s">
        <v>113</v>
      </c>
      <c r="D40" s="139" t="s">
        <v>114</v>
      </c>
      <c r="E40" s="139" t="s">
        <v>163</v>
      </c>
      <c r="F40" s="139" t="s">
        <v>115</v>
      </c>
      <c r="G40" s="139" t="s">
        <v>116</v>
      </c>
      <c r="H40" s="139" t="s">
        <v>117</v>
      </c>
      <c r="I40" s="139" t="s">
        <v>118</v>
      </c>
      <c r="J40" s="139" t="s">
        <v>119</v>
      </c>
      <c r="K40" s="139" t="s">
        <v>120</v>
      </c>
      <c r="L40" s="139" t="s">
        <v>121</v>
      </c>
      <c r="M40" s="139" t="s">
        <v>122</v>
      </c>
      <c r="N40" s="163" t="s">
        <v>164</v>
      </c>
      <c r="O40" s="163" t="s">
        <v>165</v>
      </c>
      <c r="P40" s="163" t="s">
        <v>166</v>
      </c>
      <c r="Q40" s="28" t="s">
        <v>0</v>
      </c>
      <c r="R40" s="21"/>
    </row>
    <row r="41" spans="1:19" x14ac:dyDescent="0.2">
      <c r="A41" s="29" t="s">
        <v>55</v>
      </c>
      <c r="B41" s="81">
        <f t="shared" ref="B41:M41" si="21">+B32*$R$8</f>
        <v>391565.434978873</v>
      </c>
      <c r="C41" s="81">
        <f t="shared" si="21"/>
        <v>492315.75063866883</v>
      </c>
      <c r="D41" s="81">
        <f t="shared" si="21"/>
        <v>473466.22589361039</v>
      </c>
      <c r="E41" s="81">
        <f t="shared" si="21"/>
        <v>378644.58324919868</v>
      </c>
      <c r="F41" s="81">
        <f t="shared" si="21"/>
        <v>11515.219331710896</v>
      </c>
      <c r="G41" s="81">
        <f t="shared" si="21"/>
        <v>470794.89605806593</v>
      </c>
      <c r="H41" s="81">
        <f t="shared" si="21"/>
        <v>522684.49285716336</v>
      </c>
      <c r="I41" s="81">
        <f t="shared" si="21"/>
        <v>521270.86417574954</v>
      </c>
      <c r="J41" s="81">
        <f t="shared" si="21"/>
        <v>468185.25183771044</v>
      </c>
      <c r="K41" s="81">
        <f t="shared" si="21"/>
        <v>518289.963938053</v>
      </c>
      <c r="L41" s="81">
        <f t="shared" si="21"/>
        <v>485801.06427898951</v>
      </c>
      <c r="M41" s="81">
        <f t="shared" si="21"/>
        <v>407976.66443465638</v>
      </c>
      <c r="N41" s="164">
        <f t="shared" ref="N41:P41" si="22">+N32*$R$8</f>
        <v>0</v>
      </c>
      <c r="O41" s="164">
        <f t="shared" si="22"/>
        <v>0</v>
      </c>
      <c r="P41" s="164">
        <f t="shared" si="22"/>
        <v>0</v>
      </c>
      <c r="Q41" s="83">
        <f>SUM(B41:M41)</f>
        <v>5142510.4116724497</v>
      </c>
      <c r="R41" s="21"/>
    </row>
    <row r="42" spans="1:19" x14ac:dyDescent="0.2">
      <c r="A42" s="29" t="s">
        <v>57</v>
      </c>
      <c r="B42" s="30">
        <f t="shared" ref="B42:M42" si="23">+((B33+B34)*$R$8)*$B$152</f>
        <v>543516.53067491914</v>
      </c>
      <c r="C42" s="30">
        <f t="shared" si="23"/>
        <v>554180.32065218606</v>
      </c>
      <c r="D42" s="30">
        <f t="shared" si="23"/>
        <v>555478.82341378555</v>
      </c>
      <c r="E42" s="30">
        <f t="shared" si="23"/>
        <v>543566.86077312054</v>
      </c>
      <c r="F42" s="30">
        <f t="shared" si="23"/>
        <v>566476.76799313235</v>
      </c>
      <c r="G42" s="30">
        <f t="shared" si="23"/>
        <v>553296.6173838753</v>
      </c>
      <c r="H42" s="30">
        <f t="shared" si="23"/>
        <v>555120.09563065693</v>
      </c>
      <c r="I42" s="30">
        <f t="shared" si="23"/>
        <v>574577.63486564485</v>
      </c>
      <c r="J42" s="30">
        <f t="shared" si="23"/>
        <v>517382.52307404031</v>
      </c>
      <c r="K42" s="30">
        <f t="shared" si="23"/>
        <v>546708.35539244674</v>
      </c>
      <c r="L42" s="30">
        <f t="shared" si="23"/>
        <v>296785.59444833879</v>
      </c>
      <c r="M42" s="30">
        <f t="shared" si="23"/>
        <v>568712.07491627824</v>
      </c>
      <c r="N42" s="165">
        <f t="shared" ref="N42:P42" si="24">+((N33+N34)*$R$8)*$B$152</f>
        <v>0</v>
      </c>
      <c r="O42" s="165">
        <f t="shared" si="24"/>
        <v>0</v>
      </c>
      <c r="P42" s="165">
        <f t="shared" si="24"/>
        <v>0</v>
      </c>
      <c r="Q42" s="83">
        <f t="shared" ref="Q42:Q43" si="25">SUM(B42:M42)</f>
        <v>6375802.199218425</v>
      </c>
      <c r="R42" s="21"/>
    </row>
    <row r="43" spans="1:19" x14ac:dyDescent="0.2">
      <c r="A43" s="32" t="s">
        <v>126</v>
      </c>
      <c r="B43" s="33">
        <f t="shared" ref="B43:M43" si="26">+((B33+B34)*$R$8)*$B$153</f>
        <v>403211.44472121238</v>
      </c>
      <c r="C43" s="33">
        <f t="shared" si="26"/>
        <v>411122.45003617147</v>
      </c>
      <c r="D43" s="33">
        <f t="shared" si="26"/>
        <v>412085.75316483411</v>
      </c>
      <c r="E43" s="33">
        <f t="shared" si="26"/>
        <v>403248.78244778269</v>
      </c>
      <c r="F43" s="33">
        <f t="shared" si="26"/>
        <v>420244.65335006971</v>
      </c>
      <c r="G43" s="33">
        <f t="shared" si="26"/>
        <v>410466.86874027603</v>
      </c>
      <c r="H43" s="33">
        <f t="shared" si="26"/>
        <v>411819.62851262279</v>
      </c>
      <c r="I43" s="33">
        <f t="shared" si="26"/>
        <v>426254.33668224723</v>
      </c>
      <c r="J43" s="33">
        <f t="shared" si="26"/>
        <v>383823.75296504743</v>
      </c>
      <c r="K43" s="33">
        <f t="shared" si="26"/>
        <v>405579.32165414223</v>
      </c>
      <c r="L43" s="33">
        <f t="shared" si="26"/>
        <v>220172.41713211543</v>
      </c>
      <c r="M43" s="33">
        <f t="shared" si="26"/>
        <v>421902.9310343893</v>
      </c>
      <c r="N43" s="166">
        <f t="shared" ref="N43:P43" si="27">+((N33+N34)*$R$8)*$B$153</f>
        <v>0</v>
      </c>
      <c r="O43" s="166">
        <f t="shared" si="27"/>
        <v>0</v>
      </c>
      <c r="P43" s="166">
        <f t="shared" si="27"/>
        <v>0</v>
      </c>
      <c r="Q43" s="84">
        <f t="shared" si="25"/>
        <v>4729932.3404409103</v>
      </c>
      <c r="R43" s="21"/>
    </row>
    <row r="44" spans="1:19" ht="15.75" x14ac:dyDescent="0.25">
      <c r="A44" s="87" t="s">
        <v>56</v>
      </c>
      <c r="B44" s="85">
        <f t="shared" ref="B44:K44" si="28">SUM(B41:B43)</f>
        <v>1338293.4103750046</v>
      </c>
      <c r="C44" s="85">
        <f t="shared" si="28"/>
        <v>1457618.5213270262</v>
      </c>
      <c r="D44" s="85">
        <f t="shared" si="28"/>
        <v>1441030.80247223</v>
      </c>
      <c r="E44" s="85">
        <f t="shared" si="28"/>
        <v>1325460.2264701021</v>
      </c>
      <c r="F44" s="85">
        <f t="shared" si="28"/>
        <v>998236.64067491307</v>
      </c>
      <c r="G44" s="85">
        <f t="shared" si="28"/>
        <v>1434558.3821822172</v>
      </c>
      <c r="H44" s="85">
        <f t="shared" si="28"/>
        <v>1489624.217000443</v>
      </c>
      <c r="I44" s="85">
        <f t="shared" si="28"/>
        <v>1522102.8357236416</v>
      </c>
      <c r="J44" s="85">
        <f t="shared" si="28"/>
        <v>1369391.5278767983</v>
      </c>
      <c r="K44" s="85">
        <f t="shared" si="28"/>
        <v>1470577.6409846419</v>
      </c>
      <c r="L44" s="85">
        <f>SUM(L41:L43)</f>
        <v>1002759.0758594438</v>
      </c>
      <c r="M44" s="85">
        <f t="shared" ref="M44:Q44" si="29">SUM(M41:M43)</f>
        <v>1398591.6703853239</v>
      </c>
      <c r="N44" s="167">
        <f t="shared" si="29"/>
        <v>0</v>
      </c>
      <c r="O44" s="167">
        <f t="shared" si="29"/>
        <v>0</v>
      </c>
      <c r="P44" s="167">
        <f t="shared" si="29"/>
        <v>0</v>
      </c>
      <c r="Q44" s="82">
        <f t="shared" si="29"/>
        <v>16248244.951331785</v>
      </c>
      <c r="R44" s="21"/>
    </row>
    <row r="45" spans="1:19" x14ac:dyDescent="0.2">
      <c r="A45" s="29" t="s">
        <v>70</v>
      </c>
      <c r="B45" s="30">
        <f t="shared" ref="B45:M45" si="30">+B32*$R$9</f>
        <v>194173.70777554438</v>
      </c>
      <c r="C45" s="30">
        <f t="shared" si="30"/>
        <v>244134.86523132079</v>
      </c>
      <c r="D45" s="30">
        <f t="shared" si="30"/>
        <v>234787.55879771704</v>
      </c>
      <c r="E45" s="30">
        <f t="shared" si="30"/>
        <v>187766.37591259717</v>
      </c>
      <c r="F45" s="30">
        <f t="shared" si="30"/>
        <v>5710.2916492298982</v>
      </c>
      <c r="G45" s="30">
        <f t="shared" si="30"/>
        <v>233462.87083365532</v>
      </c>
      <c r="H45" s="30">
        <f t="shared" si="30"/>
        <v>259194.44595596509</v>
      </c>
      <c r="I45" s="30">
        <f t="shared" si="30"/>
        <v>258493.44045862646</v>
      </c>
      <c r="J45" s="30">
        <f t="shared" si="30"/>
        <v>232168.77220038656</v>
      </c>
      <c r="K45" s="30">
        <f t="shared" si="30"/>
        <v>257015.23937151118</v>
      </c>
      <c r="L45" s="30">
        <f t="shared" si="30"/>
        <v>240904.29201813115</v>
      </c>
      <c r="M45" s="30">
        <f t="shared" si="30"/>
        <v>202311.88593919316</v>
      </c>
      <c r="N45" s="165">
        <f t="shared" ref="N45:P45" si="31">+N32*$R$9</f>
        <v>0</v>
      </c>
      <c r="O45" s="165">
        <f t="shared" si="31"/>
        <v>0</v>
      </c>
      <c r="P45" s="165">
        <f t="shared" si="31"/>
        <v>0</v>
      </c>
      <c r="Q45" s="31">
        <f t="shared" ref="Q45:Q47" si="32">SUM(B45:M45)</f>
        <v>2550123.746143878</v>
      </c>
      <c r="R45" s="21"/>
    </row>
    <row r="46" spans="1:19" x14ac:dyDescent="0.2">
      <c r="A46" s="29" t="s">
        <v>58</v>
      </c>
      <c r="B46" s="30">
        <f t="shared" ref="B46:M46" si="33">+((B33+B34)*$R$9)*$B$152</f>
        <v>269524.86243874847</v>
      </c>
      <c r="C46" s="30">
        <f t="shared" si="33"/>
        <v>274812.93808040296</v>
      </c>
      <c r="D46" s="30">
        <f t="shared" si="33"/>
        <v>275456.85369003832</v>
      </c>
      <c r="E46" s="30">
        <f t="shared" si="33"/>
        <v>269549.82067281991</v>
      </c>
      <c r="F46" s="30">
        <f t="shared" si="33"/>
        <v>280910.63353400468</v>
      </c>
      <c r="G46" s="30">
        <f t="shared" si="33"/>
        <v>274374.71773495665</v>
      </c>
      <c r="H46" s="30">
        <f t="shared" si="33"/>
        <v>275278.96387262893</v>
      </c>
      <c r="I46" s="30">
        <f t="shared" si="33"/>
        <v>284927.77911509183</v>
      </c>
      <c r="J46" s="30">
        <f t="shared" si="33"/>
        <v>256565.24777007708</v>
      </c>
      <c r="K46" s="30">
        <f t="shared" si="33"/>
        <v>271107.65904081683</v>
      </c>
      <c r="L46" s="30">
        <f t="shared" si="33"/>
        <v>147173.2541752882</v>
      </c>
      <c r="M46" s="30">
        <f t="shared" si="33"/>
        <v>282019.10173500155</v>
      </c>
      <c r="N46" s="165">
        <f t="shared" ref="N46:P46" si="34">+((N33+N34)*$R$9)*$B$152</f>
        <v>0</v>
      </c>
      <c r="O46" s="165">
        <f t="shared" si="34"/>
        <v>0</v>
      </c>
      <c r="P46" s="165">
        <f t="shared" si="34"/>
        <v>0</v>
      </c>
      <c r="Q46" s="31">
        <f t="shared" si="32"/>
        <v>3161701.831859875</v>
      </c>
      <c r="R46" s="21"/>
    </row>
    <row r="47" spans="1:19" x14ac:dyDescent="0.2">
      <c r="A47" s="32" t="s">
        <v>127</v>
      </c>
      <c r="B47" s="33">
        <f t="shared" ref="B47:M47" si="35">+((B33+B34)*$R$9)*$B$153</f>
        <v>199948.85718979788</v>
      </c>
      <c r="C47" s="33">
        <f t="shared" si="35"/>
        <v>203871.85216590072</v>
      </c>
      <c r="D47" s="33">
        <f t="shared" si="35"/>
        <v>204349.54535200715</v>
      </c>
      <c r="E47" s="33">
        <f t="shared" si="35"/>
        <v>199967.37262594319</v>
      </c>
      <c r="F47" s="33">
        <f t="shared" si="35"/>
        <v>208395.46912059325</v>
      </c>
      <c r="G47" s="33">
        <f t="shared" si="35"/>
        <v>203546.75541424495</v>
      </c>
      <c r="H47" s="33">
        <f t="shared" si="35"/>
        <v>204217.57657786564</v>
      </c>
      <c r="I47" s="33">
        <f t="shared" si="35"/>
        <v>211375.61596432258</v>
      </c>
      <c r="J47" s="33">
        <f t="shared" si="35"/>
        <v>190334.67867144369</v>
      </c>
      <c r="K47" s="33">
        <f t="shared" si="35"/>
        <v>201123.06564271706</v>
      </c>
      <c r="L47" s="33">
        <f t="shared" si="35"/>
        <v>109181.4822387306</v>
      </c>
      <c r="M47" s="33">
        <f t="shared" si="35"/>
        <v>209217.79381455696</v>
      </c>
      <c r="N47" s="166">
        <f t="shared" ref="N47:P47" si="36">+((N33+N34)*$R$9)*$B$153</f>
        <v>0</v>
      </c>
      <c r="O47" s="166">
        <f t="shared" si="36"/>
        <v>0</v>
      </c>
      <c r="P47" s="166">
        <f t="shared" si="36"/>
        <v>0</v>
      </c>
      <c r="Q47" s="34">
        <f t="shared" si="32"/>
        <v>2345530.0647781235</v>
      </c>
      <c r="R47" s="21"/>
    </row>
    <row r="48" spans="1:19" ht="15.75" x14ac:dyDescent="0.25">
      <c r="A48" s="87" t="s">
        <v>59</v>
      </c>
      <c r="B48" s="85">
        <f t="shared" ref="B48:K48" si="37">SUM(B45:B47)</f>
        <v>663647.42740409076</v>
      </c>
      <c r="C48" s="85">
        <f t="shared" si="37"/>
        <v>722819.6554776245</v>
      </c>
      <c r="D48" s="85">
        <f t="shared" si="37"/>
        <v>714593.95783976256</v>
      </c>
      <c r="E48" s="85">
        <f t="shared" si="37"/>
        <v>657283.5692113603</v>
      </c>
      <c r="F48" s="85">
        <f t="shared" si="37"/>
        <v>495016.39430382778</v>
      </c>
      <c r="G48" s="85">
        <f t="shared" si="37"/>
        <v>711384.34398285695</v>
      </c>
      <c r="H48" s="85">
        <f t="shared" si="37"/>
        <v>738690.98640645959</v>
      </c>
      <c r="I48" s="85">
        <f t="shared" si="37"/>
        <v>754796.83553804085</v>
      </c>
      <c r="J48" s="85">
        <f t="shared" si="37"/>
        <v>679068.69864190731</v>
      </c>
      <c r="K48" s="85">
        <f t="shared" si="37"/>
        <v>729245.96405504504</v>
      </c>
      <c r="L48" s="85">
        <f>SUM(L45:L47)</f>
        <v>497259.02843214996</v>
      </c>
      <c r="M48" s="85">
        <f>SUM(M45:M47)</f>
        <v>693548.78148875176</v>
      </c>
      <c r="N48" s="167">
        <f t="shared" ref="N48:P48" si="38">SUM(N45:N47)</f>
        <v>0</v>
      </c>
      <c r="O48" s="167">
        <f t="shared" si="38"/>
        <v>0</v>
      </c>
      <c r="P48" s="167">
        <f t="shared" si="38"/>
        <v>0</v>
      </c>
      <c r="Q48" s="82">
        <f>SUM(Q45:Q47)</f>
        <v>8057355.642781876</v>
      </c>
      <c r="R48" s="21"/>
    </row>
    <row r="49" spans="1:18" x14ac:dyDescent="0.2">
      <c r="A49" s="29" t="s">
        <v>60</v>
      </c>
      <c r="B49" s="30">
        <f t="shared" ref="B49:M49" si="39">+B32*$R$10</f>
        <v>84113.987146483298</v>
      </c>
      <c r="C49" s="30">
        <f t="shared" si="39"/>
        <v>105756.62972771481</v>
      </c>
      <c r="D49" s="30">
        <f t="shared" si="39"/>
        <v>101707.47589418324</v>
      </c>
      <c r="E49" s="30">
        <f t="shared" si="39"/>
        <v>81338.399060241514</v>
      </c>
      <c r="F49" s="30">
        <f t="shared" si="39"/>
        <v>2473.6376715905139</v>
      </c>
      <c r="G49" s="30">
        <f t="shared" si="39"/>
        <v>101133.63514273099</v>
      </c>
      <c r="H49" s="30">
        <f t="shared" si="39"/>
        <v>112280.28009220406</v>
      </c>
      <c r="I49" s="30">
        <f t="shared" si="39"/>
        <v>111976.61195881848</v>
      </c>
      <c r="J49" s="30">
        <f t="shared" si="39"/>
        <v>100573.04536437192</v>
      </c>
      <c r="K49" s="30">
        <f t="shared" si="39"/>
        <v>111336.27095350968</v>
      </c>
      <c r="L49" s="30">
        <f t="shared" si="39"/>
        <v>104357.17973603973</v>
      </c>
      <c r="M49" s="30">
        <f t="shared" si="39"/>
        <v>87639.359460248001</v>
      </c>
      <c r="N49" s="165">
        <f t="shared" ref="N49:P49" si="40">+N32*$R$10</f>
        <v>0</v>
      </c>
      <c r="O49" s="165">
        <f t="shared" si="40"/>
        <v>0</v>
      </c>
      <c r="P49" s="165">
        <f t="shared" si="40"/>
        <v>0</v>
      </c>
      <c r="Q49" s="31">
        <f t="shared" ref="Q49:Q51" si="41">SUM(B49:M49)</f>
        <v>1104686.5122081363</v>
      </c>
      <c r="R49" s="21"/>
    </row>
    <row r="50" spans="1:18" x14ac:dyDescent="0.2">
      <c r="A50" s="29" t="s">
        <v>61</v>
      </c>
      <c r="B50" s="30">
        <f t="shared" ref="B50:M50" si="42">+((B33+B34)*$R$10)*$B$152</f>
        <v>116755.30675366693</v>
      </c>
      <c r="C50" s="30">
        <f t="shared" si="42"/>
        <v>119046.04493674744</v>
      </c>
      <c r="D50" s="30">
        <f t="shared" si="42"/>
        <v>119324.98233735008</v>
      </c>
      <c r="E50" s="30">
        <f t="shared" si="42"/>
        <v>116766.11839548979</v>
      </c>
      <c r="F50" s="30">
        <f t="shared" si="42"/>
        <v>121687.50182029378</v>
      </c>
      <c r="G50" s="30">
        <f t="shared" si="42"/>
        <v>118856.21253911508</v>
      </c>
      <c r="H50" s="30">
        <f t="shared" si="42"/>
        <v>119247.92235849673</v>
      </c>
      <c r="I50" s="30">
        <f t="shared" si="42"/>
        <v>123427.68660454742</v>
      </c>
      <c r="J50" s="30">
        <f t="shared" si="42"/>
        <v>111141.33937285094</v>
      </c>
      <c r="K50" s="30">
        <f t="shared" si="42"/>
        <v>117440.95742474425</v>
      </c>
      <c r="L50" s="30">
        <f t="shared" si="42"/>
        <v>63753.890018499456</v>
      </c>
      <c r="M50" s="30">
        <f t="shared" si="42"/>
        <v>122167.67846768373</v>
      </c>
      <c r="N50" s="165">
        <f t="shared" ref="N50:P50" si="43">+((N33+N34)*$R$10)*$B$152</f>
        <v>0</v>
      </c>
      <c r="O50" s="165">
        <f t="shared" si="43"/>
        <v>0</v>
      </c>
      <c r="P50" s="165">
        <f t="shared" si="43"/>
        <v>0</v>
      </c>
      <c r="Q50" s="31">
        <f t="shared" si="41"/>
        <v>1369615.6410294855</v>
      </c>
      <c r="R50" s="21"/>
    </row>
    <row r="51" spans="1:18" x14ac:dyDescent="0.2">
      <c r="A51" s="32" t="s">
        <v>128</v>
      </c>
      <c r="B51" s="33">
        <f t="shared" ref="B51:M51" si="44">+((B33+B34)*$R$10)*$B$153</f>
        <v>86615.720512779546</v>
      </c>
      <c r="C51" s="33">
        <f t="shared" si="44"/>
        <v>88315.120255287809</v>
      </c>
      <c r="D51" s="33">
        <f t="shared" si="44"/>
        <v>88522.051868102062</v>
      </c>
      <c r="E51" s="33">
        <f t="shared" si="44"/>
        <v>86623.74120299441</v>
      </c>
      <c r="F51" s="33">
        <f t="shared" si="44"/>
        <v>90274.70305741702</v>
      </c>
      <c r="G51" s="33">
        <f t="shared" si="44"/>
        <v>88174.291796566991</v>
      </c>
      <c r="H51" s="33">
        <f t="shared" si="44"/>
        <v>88464.884397289235</v>
      </c>
      <c r="I51" s="33">
        <f t="shared" si="44"/>
        <v>91565.671006578545</v>
      </c>
      <c r="J51" s="33">
        <f t="shared" si="44"/>
        <v>82450.960527603573</v>
      </c>
      <c r="K51" s="33">
        <f t="shared" si="44"/>
        <v>87124.375138823496</v>
      </c>
      <c r="L51" s="33">
        <f t="shared" si="44"/>
        <v>47296.258071553595</v>
      </c>
      <c r="M51" s="33">
        <f t="shared" si="44"/>
        <v>90630.925377785214</v>
      </c>
      <c r="N51" s="166">
        <f t="shared" ref="N51:P51" si="45">+((N33+N34)*$R$10)*$B$153</f>
        <v>0</v>
      </c>
      <c r="O51" s="166">
        <f t="shared" si="45"/>
        <v>0</v>
      </c>
      <c r="P51" s="166">
        <f t="shared" si="45"/>
        <v>0</v>
      </c>
      <c r="Q51" s="34">
        <f t="shared" si="41"/>
        <v>1016058.7032127813</v>
      </c>
      <c r="R51" s="21"/>
    </row>
    <row r="52" spans="1:18" ht="15.75" x14ac:dyDescent="0.25">
      <c r="A52" s="87" t="s">
        <v>62</v>
      </c>
      <c r="B52" s="85">
        <f t="shared" ref="B52:K52" si="46">SUM(B49:B51)</f>
        <v>287485.01441292977</v>
      </c>
      <c r="C52" s="85">
        <f t="shared" si="46"/>
        <v>313117.79491975007</v>
      </c>
      <c r="D52" s="85">
        <f t="shared" si="46"/>
        <v>309554.5100996354</v>
      </c>
      <c r="E52" s="85">
        <f t="shared" si="46"/>
        <v>284728.25865872571</v>
      </c>
      <c r="F52" s="85">
        <f t="shared" si="46"/>
        <v>214435.84254930133</v>
      </c>
      <c r="G52" s="85">
        <f t="shared" si="46"/>
        <v>308164.13947841304</v>
      </c>
      <c r="H52" s="85">
        <f t="shared" si="46"/>
        <v>319993.08684799005</v>
      </c>
      <c r="I52" s="85">
        <f t="shared" si="46"/>
        <v>326969.96956994443</v>
      </c>
      <c r="J52" s="85">
        <f t="shared" si="46"/>
        <v>294165.34526482644</v>
      </c>
      <c r="K52" s="85">
        <f t="shared" si="46"/>
        <v>315901.6035170774</v>
      </c>
      <c r="L52" s="85">
        <f>SUM(L49:L51)</f>
        <v>215407.32782609278</v>
      </c>
      <c r="M52" s="85">
        <f>SUM(M49:M51)</f>
        <v>300437.96330571693</v>
      </c>
      <c r="N52" s="167">
        <f t="shared" ref="N52:P52" si="47">SUM(N49:N51)</f>
        <v>0</v>
      </c>
      <c r="O52" s="167">
        <f t="shared" si="47"/>
        <v>0</v>
      </c>
      <c r="P52" s="167">
        <f t="shared" si="47"/>
        <v>0</v>
      </c>
      <c r="Q52" s="82">
        <f>SUM(Q49:Q51)</f>
        <v>3490360.8564504031</v>
      </c>
      <c r="R52" s="21"/>
    </row>
    <row r="53" spans="1:18" x14ac:dyDescent="0.2">
      <c r="A53" s="29" t="s">
        <v>63</v>
      </c>
      <c r="B53" s="30">
        <f t="shared" ref="B53:M53" si="48">+B32*$R$11</f>
        <v>14675.546235642429</v>
      </c>
      <c r="C53" s="30">
        <f t="shared" si="48"/>
        <v>18451.58411753739</v>
      </c>
      <c r="D53" s="30">
        <f t="shared" si="48"/>
        <v>17745.119636240885</v>
      </c>
      <c r="E53" s="30">
        <f t="shared" si="48"/>
        <v>14191.283478964362</v>
      </c>
      <c r="F53" s="30">
        <f t="shared" si="48"/>
        <v>431.58082562932242</v>
      </c>
      <c r="G53" s="30">
        <f t="shared" si="48"/>
        <v>17645.000419859338</v>
      </c>
      <c r="H53" s="30">
        <f t="shared" si="48"/>
        <v>19589.779271483676</v>
      </c>
      <c r="I53" s="30">
        <f t="shared" si="48"/>
        <v>19536.797646394021</v>
      </c>
      <c r="J53" s="30">
        <f t="shared" si="48"/>
        <v>17547.193128936251</v>
      </c>
      <c r="K53" s="30">
        <f t="shared" si="48"/>
        <v>19425.075989285771</v>
      </c>
      <c r="L53" s="30">
        <f t="shared" si="48"/>
        <v>18207.419101063602</v>
      </c>
      <c r="M53" s="30">
        <f t="shared" si="48"/>
        <v>15290.625441178232</v>
      </c>
      <c r="N53" s="165">
        <f t="shared" ref="N53:P53" si="49">+N32*$R$11</f>
        <v>0</v>
      </c>
      <c r="O53" s="165">
        <f t="shared" si="49"/>
        <v>0</v>
      </c>
      <c r="P53" s="165">
        <f t="shared" si="49"/>
        <v>0</v>
      </c>
      <c r="Q53" s="31">
        <f t="shared" ref="Q53:Q55" si="50">SUM(B53:M53)</f>
        <v>192737.0052922153</v>
      </c>
      <c r="R53" s="21"/>
    </row>
    <row r="54" spans="1:18" x14ac:dyDescent="0.2">
      <c r="A54" s="29" t="s">
        <v>64</v>
      </c>
      <c r="B54" s="30">
        <f t="shared" ref="B54:M54" si="51">+((B33+B34)*$R$11)*$B$152</f>
        <v>20370.546690838812</v>
      </c>
      <c r="C54" s="30">
        <f t="shared" si="51"/>
        <v>20770.216653707233</v>
      </c>
      <c r="D54" s="30">
        <f t="shared" si="51"/>
        <v>20818.883455249586</v>
      </c>
      <c r="E54" s="30">
        <f t="shared" si="51"/>
        <v>20372.433020982433</v>
      </c>
      <c r="F54" s="30">
        <f t="shared" si="51"/>
        <v>21231.077254173499</v>
      </c>
      <c r="G54" s="30">
        <f t="shared" si="51"/>
        <v>20737.096191546465</v>
      </c>
      <c r="H54" s="30">
        <f t="shared" si="51"/>
        <v>20805.438636843694</v>
      </c>
      <c r="I54" s="30">
        <f t="shared" si="51"/>
        <v>21534.690994601726</v>
      </c>
      <c r="J54" s="30">
        <f t="shared" si="51"/>
        <v>19391.065861817169</v>
      </c>
      <c r="K54" s="30">
        <f t="shared" si="51"/>
        <v>20490.173621700756</v>
      </c>
      <c r="L54" s="30">
        <f t="shared" si="51"/>
        <v>11123.276786762908</v>
      </c>
      <c r="M54" s="30">
        <f t="shared" si="51"/>
        <v>21314.854695109392</v>
      </c>
      <c r="N54" s="165">
        <f t="shared" ref="N54:P54" si="52">+((N33+N34)*$R$11)*$B$152</f>
        <v>0</v>
      </c>
      <c r="O54" s="165">
        <f t="shared" si="52"/>
        <v>0</v>
      </c>
      <c r="P54" s="165">
        <f t="shared" si="52"/>
        <v>0</v>
      </c>
      <c r="Q54" s="31">
        <f t="shared" si="50"/>
        <v>238959.75386333367</v>
      </c>
      <c r="R54" s="21"/>
    </row>
    <row r="55" spans="1:18" x14ac:dyDescent="0.2">
      <c r="A55" s="32" t="s">
        <v>129</v>
      </c>
      <c r="B55" s="33">
        <f t="shared" ref="B55:M55" si="53">+((B33+B34)*$R$11)*$B$153</f>
        <v>15112.028976882511</v>
      </c>
      <c r="C55" s="33">
        <f t="shared" si="53"/>
        <v>15408.526864333582</v>
      </c>
      <c r="D55" s="33">
        <f t="shared" si="53"/>
        <v>15444.630662934678</v>
      </c>
      <c r="E55" s="33">
        <f t="shared" si="53"/>
        <v>15113.428363763138</v>
      </c>
      <c r="F55" s="33">
        <f t="shared" si="53"/>
        <v>15750.41944356818</v>
      </c>
      <c r="G55" s="33">
        <f t="shared" si="53"/>
        <v>15383.956223618949</v>
      </c>
      <c r="H55" s="33">
        <f t="shared" si="53"/>
        <v>15434.65653271508</v>
      </c>
      <c r="I55" s="33">
        <f t="shared" si="53"/>
        <v>15975.657367359127</v>
      </c>
      <c r="J55" s="33">
        <f t="shared" si="53"/>
        <v>14385.394444431164</v>
      </c>
      <c r="K55" s="33">
        <f t="shared" si="53"/>
        <v>15200.775031322681</v>
      </c>
      <c r="L55" s="33">
        <f t="shared" si="53"/>
        <v>8251.8787379939422</v>
      </c>
      <c r="M55" s="33">
        <f t="shared" si="53"/>
        <v>15812.570309435794</v>
      </c>
      <c r="N55" s="166">
        <f t="shared" ref="N55:P55" si="54">+((N33+N34)*$R$11)*$B$153</f>
        <v>0</v>
      </c>
      <c r="O55" s="166">
        <f t="shared" si="54"/>
        <v>0</v>
      </c>
      <c r="P55" s="166">
        <f t="shared" si="54"/>
        <v>0</v>
      </c>
      <c r="Q55" s="34">
        <f t="shared" si="50"/>
        <v>177273.9229583588</v>
      </c>
      <c r="R55" s="21"/>
    </row>
    <row r="56" spans="1:18" ht="15.75" x14ac:dyDescent="0.25">
      <c r="A56" s="87" t="s">
        <v>65</v>
      </c>
      <c r="B56" s="85">
        <f t="shared" ref="B56:K56" si="55">SUM(B53:B55)</f>
        <v>50158.121903363754</v>
      </c>
      <c r="C56" s="85">
        <f t="shared" si="55"/>
        <v>54630.327635578207</v>
      </c>
      <c r="D56" s="85">
        <f t="shared" si="55"/>
        <v>54008.633754425151</v>
      </c>
      <c r="E56" s="85">
        <f t="shared" si="55"/>
        <v>49677.144863709931</v>
      </c>
      <c r="F56" s="85">
        <f t="shared" si="55"/>
        <v>37413.077523371001</v>
      </c>
      <c r="G56" s="85">
        <f t="shared" si="55"/>
        <v>53766.052835024748</v>
      </c>
      <c r="H56" s="85">
        <f t="shared" si="55"/>
        <v>55829.874441042448</v>
      </c>
      <c r="I56" s="85">
        <f t="shared" si="55"/>
        <v>57047.146008354874</v>
      </c>
      <c r="J56" s="85">
        <f t="shared" si="55"/>
        <v>51323.653435184584</v>
      </c>
      <c r="K56" s="85">
        <f t="shared" si="55"/>
        <v>55116.02464230921</v>
      </c>
      <c r="L56" s="85">
        <f>SUM(L53:L55)</f>
        <v>37582.574625820453</v>
      </c>
      <c r="M56" s="85">
        <f>SUM(M53:M55)</f>
        <v>52418.05044572342</v>
      </c>
      <c r="N56" s="167">
        <f t="shared" ref="N56:P56" si="56">SUM(N53:N55)</f>
        <v>0</v>
      </c>
      <c r="O56" s="167">
        <f t="shared" si="56"/>
        <v>0</v>
      </c>
      <c r="P56" s="167">
        <f t="shared" si="56"/>
        <v>0</v>
      </c>
      <c r="Q56" s="82">
        <f>SUM(Q53:Q55)</f>
        <v>608970.68211390777</v>
      </c>
      <c r="R56" s="21"/>
    </row>
    <row r="57" spans="1:18" x14ac:dyDescent="0.2">
      <c r="A57" s="29" t="s">
        <v>66</v>
      </c>
      <c r="B57" s="30">
        <f t="shared" ref="B57:M57" si="57">+B32*$R$12</f>
        <v>1029.3238634570396</v>
      </c>
      <c r="C57" s="30">
        <f t="shared" si="57"/>
        <v>1294.1702847583801</v>
      </c>
      <c r="D57" s="30">
        <f t="shared" si="57"/>
        <v>1244.6197782486331</v>
      </c>
      <c r="E57" s="30">
        <f t="shared" si="57"/>
        <v>995.35829899841588</v>
      </c>
      <c r="F57" s="30">
        <f t="shared" si="57"/>
        <v>30.270521839373728</v>
      </c>
      <c r="G57" s="30">
        <f t="shared" si="57"/>
        <v>1237.5975456886038</v>
      </c>
      <c r="H57" s="30">
        <f t="shared" si="57"/>
        <v>1374.0018231840288</v>
      </c>
      <c r="I57" s="30">
        <f t="shared" si="57"/>
        <v>1370.2857604117235</v>
      </c>
      <c r="J57" s="30">
        <f t="shared" si="57"/>
        <v>1230.7374685950024</v>
      </c>
      <c r="K57" s="30">
        <f t="shared" si="57"/>
        <v>1362.4497476405468</v>
      </c>
      <c r="L57" s="30">
        <f t="shared" si="57"/>
        <v>1277.044865776192</v>
      </c>
      <c r="M57" s="30">
        <f t="shared" si="57"/>
        <v>1072.4647247243738</v>
      </c>
      <c r="N57" s="165">
        <f t="shared" ref="N57:P57" si="58">+N32*$R$12</f>
        <v>0</v>
      </c>
      <c r="O57" s="165">
        <f t="shared" si="58"/>
        <v>0</v>
      </c>
      <c r="P57" s="165">
        <f t="shared" si="58"/>
        <v>0</v>
      </c>
      <c r="Q57" s="31">
        <f t="shared" ref="Q57:Q59" si="59">SUM(B57:M57)</f>
        <v>13518.324683322313</v>
      </c>
      <c r="R57" s="21"/>
    </row>
    <row r="58" spans="1:18" x14ac:dyDescent="0.2">
      <c r="A58" s="29" t="s">
        <v>67</v>
      </c>
      <c r="B58" s="30">
        <f t="shared" ref="B58:M58" si="60">+((B33+B34)*$R$12)*$B$152</f>
        <v>1428.7638418269983</v>
      </c>
      <c r="C58" s="30">
        <f t="shared" si="60"/>
        <v>1456.7961769565973</v>
      </c>
      <c r="D58" s="30">
        <f t="shared" si="60"/>
        <v>1460.2096035767261</v>
      </c>
      <c r="E58" s="30">
        <f t="shared" si="60"/>
        <v>1428.8961465875852</v>
      </c>
      <c r="F58" s="30">
        <f t="shared" si="60"/>
        <v>1489.1203443960999</v>
      </c>
      <c r="G58" s="30">
        <f t="shared" si="60"/>
        <v>1454.4731505067871</v>
      </c>
      <c r="H58" s="30">
        <f t="shared" si="60"/>
        <v>1459.2666013740945</v>
      </c>
      <c r="I58" s="30">
        <f t="shared" si="60"/>
        <v>1510.4154201144552</v>
      </c>
      <c r="J58" s="30">
        <f t="shared" si="60"/>
        <v>1360.0643212148082</v>
      </c>
      <c r="K58" s="30">
        <f t="shared" si="60"/>
        <v>1437.1543202917292</v>
      </c>
      <c r="L58" s="30">
        <f t="shared" si="60"/>
        <v>780.17227111080649</v>
      </c>
      <c r="M58" s="30">
        <f t="shared" si="60"/>
        <v>1494.996385927368</v>
      </c>
      <c r="N58" s="165">
        <f t="shared" ref="N58:P58" si="61">+((N33+N34)*$R$12)*$B$152</f>
        <v>0</v>
      </c>
      <c r="O58" s="165">
        <f t="shared" si="61"/>
        <v>0</v>
      </c>
      <c r="P58" s="165">
        <f t="shared" si="61"/>
        <v>0</v>
      </c>
      <c r="Q58" s="31">
        <f t="shared" si="59"/>
        <v>16760.328583884057</v>
      </c>
      <c r="R58" s="21"/>
    </row>
    <row r="59" spans="1:18" x14ac:dyDescent="0.2">
      <c r="A59" s="32" t="s">
        <v>130</v>
      </c>
      <c r="B59" s="33">
        <f t="shared" ref="B59:M59" si="62">+((B33+B34)*$R$12)*$B$153</f>
        <v>1059.9381993278496</v>
      </c>
      <c r="C59" s="33">
        <f t="shared" si="62"/>
        <v>1080.7341783065924</v>
      </c>
      <c r="D59" s="33">
        <f t="shared" si="62"/>
        <v>1083.2664521221523</v>
      </c>
      <c r="E59" s="33">
        <f t="shared" si="62"/>
        <v>1060.0363505167261</v>
      </c>
      <c r="F59" s="33">
        <f t="shared" si="62"/>
        <v>1104.7140823520274</v>
      </c>
      <c r="G59" s="33">
        <f t="shared" si="62"/>
        <v>1079.0108252932253</v>
      </c>
      <c r="H59" s="33">
        <f t="shared" si="62"/>
        <v>1082.5668795074496</v>
      </c>
      <c r="I59" s="33">
        <f t="shared" si="62"/>
        <v>1120.5119794926779</v>
      </c>
      <c r="J59" s="33">
        <f t="shared" si="62"/>
        <v>1008.9729914742845</v>
      </c>
      <c r="K59" s="33">
        <f t="shared" si="62"/>
        <v>1066.1627329946828</v>
      </c>
      <c r="L59" s="33">
        <f t="shared" si="62"/>
        <v>578.77611960650142</v>
      </c>
      <c r="M59" s="33">
        <f t="shared" si="62"/>
        <v>1109.0732638328966</v>
      </c>
      <c r="N59" s="166">
        <f t="shared" ref="N59:P59" si="63">+((N33+N34)*$R$12)*$B$153</f>
        <v>0</v>
      </c>
      <c r="O59" s="166">
        <f t="shared" si="63"/>
        <v>0</v>
      </c>
      <c r="P59" s="166">
        <f t="shared" si="63"/>
        <v>0</v>
      </c>
      <c r="Q59" s="34">
        <f t="shared" si="59"/>
        <v>12433.764054827067</v>
      </c>
      <c r="R59" s="21"/>
    </row>
    <row r="60" spans="1:18" ht="15.75" x14ac:dyDescent="0.25">
      <c r="A60" s="95" t="s">
        <v>68</v>
      </c>
      <c r="B60" s="96">
        <f t="shared" ref="B60:K60" si="64">SUM(B57:B59)</f>
        <v>3518.0259046118872</v>
      </c>
      <c r="C60" s="96">
        <f t="shared" si="64"/>
        <v>3831.7006400215696</v>
      </c>
      <c r="D60" s="96">
        <f t="shared" si="64"/>
        <v>3788.0958339475114</v>
      </c>
      <c r="E60" s="96">
        <f t="shared" si="64"/>
        <v>3484.2907961027272</v>
      </c>
      <c r="F60" s="96">
        <f t="shared" si="64"/>
        <v>2624.104948587501</v>
      </c>
      <c r="G60" s="96">
        <f t="shared" si="64"/>
        <v>3771.0815214886161</v>
      </c>
      <c r="H60" s="96">
        <f t="shared" si="64"/>
        <v>3915.8353040655729</v>
      </c>
      <c r="I60" s="96">
        <f t="shared" si="64"/>
        <v>4001.2131600188568</v>
      </c>
      <c r="J60" s="96">
        <f t="shared" si="64"/>
        <v>3599.7747812840953</v>
      </c>
      <c r="K60" s="96">
        <f t="shared" si="64"/>
        <v>3865.7668009269587</v>
      </c>
      <c r="L60" s="96">
        <f>SUM(L57:L59)</f>
        <v>2635.9932564934998</v>
      </c>
      <c r="M60" s="96">
        <f>SUM(M57:M59)</f>
        <v>3676.5343744846386</v>
      </c>
      <c r="N60" s="168">
        <f t="shared" ref="N60:P60" si="65">SUM(N57:N59)</f>
        <v>0</v>
      </c>
      <c r="O60" s="168">
        <f t="shared" si="65"/>
        <v>0</v>
      </c>
      <c r="P60" s="168">
        <f t="shared" si="65"/>
        <v>0</v>
      </c>
      <c r="Q60" s="86">
        <f>SUM(Q57:Q59)</f>
        <v>42712.417322033434</v>
      </c>
      <c r="R60" s="21"/>
    </row>
    <row r="61" spans="1:18" ht="16.5" thickBot="1" x14ac:dyDescent="0.3">
      <c r="A61" s="35" t="s">
        <v>69</v>
      </c>
      <c r="B61" s="36">
        <f t="shared" ref="B61:K61" si="66">+B44+B48+B52+B56+B60</f>
        <v>2343102.0000000005</v>
      </c>
      <c r="C61" s="36">
        <f t="shared" si="66"/>
        <v>2552018.0000000005</v>
      </c>
      <c r="D61" s="36">
        <f t="shared" si="66"/>
        <v>2522976.0000000009</v>
      </c>
      <c r="E61" s="36">
        <f t="shared" si="66"/>
        <v>2320633.4900000007</v>
      </c>
      <c r="F61" s="36">
        <f t="shared" si="66"/>
        <v>1747726.0600000005</v>
      </c>
      <c r="G61" s="36">
        <f t="shared" si="66"/>
        <v>2511644.0000000005</v>
      </c>
      <c r="H61" s="36">
        <f t="shared" si="66"/>
        <v>2608054.0000000009</v>
      </c>
      <c r="I61" s="36">
        <f t="shared" si="66"/>
        <v>2664918.0000000005</v>
      </c>
      <c r="J61" s="36">
        <f t="shared" si="66"/>
        <v>2397549.0000000005</v>
      </c>
      <c r="K61" s="36">
        <f t="shared" si="66"/>
        <v>2574707.0000000005</v>
      </c>
      <c r="L61" s="36">
        <f>+L44+L48+L52+L56+L60</f>
        <v>1755644.0000000002</v>
      </c>
      <c r="M61" s="36">
        <f>+M44+M48+M52+M56+M60</f>
        <v>2448673.0000000009</v>
      </c>
      <c r="N61" s="169">
        <f t="shared" ref="N61:P61" si="67">+N44+N48+N52+N56+N60</f>
        <v>0</v>
      </c>
      <c r="O61" s="169">
        <f t="shared" si="67"/>
        <v>0</v>
      </c>
      <c r="P61" s="169">
        <f t="shared" si="67"/>
        <v>0</v>
      </c>
      <c r="Q61" s="37">
        <f>+Q44+Q48+Q52+Q56+Q60</f>
        <v>28447644.550000004</v>
      </c>
      <c r="R61" s="21"/>
    </row>
    <row r="62" spans="1:18" ht="21" thickBot="1" x14ac:dyDescent="0.35">
      <c r="A62" s="27" t="s">
        <v>74</v>
      </c>
      <c r="B62" s="139" t="str">
        <f>B40</f>
        <v>June 2022</v>
      </c>
      <c r="C62" s="139" t="str">
        <f t="shared" ref="C62:P62" si="68">C40</f>
        <v>July 2022</v>
      </c>
      <c r="D62" s="139" t="str">
        <f t="shared" si="68"/>
        <v>August 2022</v>
      </c>
      <c r="E62" s="139" t="str">
        <f t="shared" si="68"/>
        <v>September 2022</v>
      </c>
      <c r="F62" s="139" t="str">
        <f t="shared" si="68"/>
        <v>October 2022</v>
      </c>
      <c r="G62" s="139" t="str">
        <f t="shared" si="68"/>
        <v>November 2022</v>
      </c>
      <c r="H62" s="139" t="str">
        <f t="shared" si="68"/>
        <v>December 2022</v>
      </c>
      <c r="I62" s="139" t="str">
        <f t="shared" si="68"/>
        <v>January 2023</v>
      </c>
      <c r="J62" s="139" t="str">
        <f t="shared" si="68"/>
        <v>February 2023</v>
      </c>
      <c r="K62" s="139" t="str">
        <f t="shared" si="68"/>
        <v>March 2023</v>
      </c>
      <c r="L62" s="139" t="str">
        <f t="shared" si="68"/>
        <v>April 2023</v>
      </c>
      <c r="M62" s="139" t="str">
        <f t="shared" si="68"/>
        <v>May 2023</v>
      </c>
      <c r="N62" s="139" t="str">
        <f t="shared" si="68"/>
        <v>June 2023</v>
      </c>
      <c r="O62" s="139" t="str">
        <f t="shared" si="68"/>
        <v>July 2023</v>
      </c>
      <c r="P62" s="139" t="str">
        <f t="shared" si="68"/>
        <v>August 2023</v>
      </c>
      <c r="Q62" s="109" t="s">
        <v>0</v>
      </c>
      <c r="R62" s="21"/>
    </row>
    <row r="63" spans="1:18" x14ac:dyDescent="0.2">
      <c r="A63" s="29" t="s">
        <v>55</v>
      </c>
      <c r="B63" s="90">
        <f t="shared" ref="B63:M63" si="69">+ROUND(B41*$Q$37,2)</f>
        <v>3870332.93</v>
      </c>
      <c r="C63" s="90">
        <f t="shared" si="69"/>
        <v>4866174.83</v>
      </c>
      <c r="D63" s="90">
        <f t="shared" si="69"/>
        <v>4679861.3</v>
      </c>
      <c r="E63" s="90">
        <f t="shared" si="69"/>
        <v>3742619.93</v>
      </c>
      <c r="F63" s="90">
        <f t="shared" si="69"/>
        <v>113819.37</v>
      </c>
      <c r="G63" s="90">
        <f t="shared" si="69"/>
        <v>4653457.2</v>
      </c>
      <c r="H63" s="90">
        <f t="shared" si="69"/>
        <v>5166347.25</v>
      </c>
      <c r="I63" s="90">
        <f t="shared" si="69"/>
        <v>5152374.58</v>
      </c>
      <c r="J63" s="90">
        <f t="shared" si="69"/>
        <v>4627662.8099999996</v>
      </c>
      <c r="K63" s="90">
        <f t="shared" si="69"/>
        <v>5122910.5999999996</v>
      </c>
      <c r="L63" s="90">
        <f t="shared" si="69"/>
        <v>4801782</v>
      </c>
      <c r="M63" s="90">
        <f t="shared" si="69"/>
        <v>4032545.72</v>
      </c>
      <c r="N63" s="123">
        <f>(+ROUND(N41*$Q$37,2))</f>
        <v>0</v>
      </c>
      <c r="O63" s="123">
        <f t="shared" ref="O63:P63" si="70">(+ROUND(O41*$Q$37,2))</f>
        <v>0</v>
      </c>
      <c r="P63" s="123">
        <f t="shared" si="70"/>
        <v>0</v>
      </c>
      <c r="Q63" s="91">
        <f>SUM(B63:M63)</f>
        <v>50829888.520000003</v>
      </c>
      <c r="R63" s="21"/>
    </row>
    <row r="64" spans="1:18" x14ac:dyDescent="0.2">
      <c r="A64" s="29" t="s">
        <v>57</v>
      </c>
      <c r="B64" s="90">
        <f t="shared" ref="B64:B65" si="71">+ROUND(B42*$Q$37,2)</f>
        <v>5372256.4400000004</v>
      </c>
      <c r="C64" s="90">
        <f t="shared" ref="C64:M64" si="72">+ROUND(C42*$Q$37,2)</f>
        <v>5477660.0700000003</v>
      </c>
      <c r="D64" s="90">
        <f t="shared" si="72"/>
        <v>5490494.7999999998</v>
      </c>
      <c r="E64" s="90">
        <f t="shared" si="72"/>
        <v>5372753.9100000001</v>
      </c>
      <c r="F64" s="90">
        <f t="shared" si="72"/>
        <v>5599201.2999999998</v>
      </c>
      <c r="G64" s="90">
        <f t="shared" si="72"/>
        <v>5468925.3200000003</v>
      </c>
      <c r="H64" s="90">
        <f t="shared" si="72"/>
        <v>5486949.04</v>
      </c>
      <c r="I64" s="90">
        <f t="shared" si="72"/>
        <v>5679272.3399999999</v>
      </c>
      <c r="J64" s="90">
        <f t="shared" si="72"/>
        <v>5113941.22</v>
      </c>
      <c r="K64" s="90">
        <f t="shared" si="72"/>
        <v>5403805.25</v>
      </c>
      <c r="L64" s="90">
        <f t="shared" si="72"/>
        <v>2933504.74</v>
      </c>
      <c r="M64" s="90">
        <f t="shared" si="72"/>
        <v>5621295.6399999997</v>
      </c>
      <c r="N64" s="123">
        <f t="shared" ref="N64:P65" si="73">+ROUND(N42*$Q$37,2)</f>
        <v>0</v>
      </c>
      <c r="O64" s="123">
        <f t="shared" si="73"/>
        <v>0</v>
      </c>
      <c r="P64" s="123">
        <f t="shared" si="73"/>
        <v>0</v>
      </c>
      <c r="Q64" s="91">
        <f t="shared" ref="Q64:Q65" si="74">SUM(B64:M64)</f>
        <v>63020060.07</v>
      </c>
      <c r="R64" s="21"/>
    </row>
    <row r="65" spans="1:18" x14ac:dyDescent="0.2">
      <c r="A65" s="32" t="s">
        <v>126</v>
      </c>
      <c r="B65" s="92">
        <f t="shared" si="71"/>
        <v>3985445.07</v>
      </c>
      <c r="C65" s="92">
        <f t="shared" ref="C65:M65" si="75">+ROUND(C43*$Q$37,2)</f>
        <v>4063639.47</v>
      </c>
      <c r="D65" s="92">
        <f t="shared" si="75"/>
        <v>4073161.01</v>
      </c>
      <c r="E65" s="92">
        <f t="shared" si="75"/>
        <v>3985814.13</v>
      </c>
      <c r="F65" s="92">
        <f t="shared" si="75"/>
        <v>4153805.67</v>
      </c>
      <c r="G65" s="92">
        <f t="shared" si="75"/>
        <v>4057159.54</v>
      </c>
      <c r="H65" s="92">
        <f t="shared" si="75"/>
        <v>4070530.56</v>
      </c>
      <c r="I65" s="92">
        <f t="shared" si="75"/>
        <v>4213206.91</v>
      </c>
      <c r="J65" s="92">
        <f t="shared" si="75"/>
        <v>3793812.17</v>
      </c>
      <c r="K65" s="92">
        <f t="shared" si="75"/>
        <v>4008849.78</v>
      </c>
      <c r="L65" s="92">
        <f t="shared" si="75"/>
        <v>2176240.5</v>
      </c>
      <c r="M65" s="92">
        <f t="shared" si="75"/>
        <v>4170196.51</v>
      </c>
      <c r="N65" s="136">
        <f t="shared" si="73"/>
        <v>0</v>
      </c>
      <c r="O65" s="136">
        <f t="shared" si="73"/>
        <v>0</v>
      </c>
      <c r="P65" s="136">
        <f t="shared" si="73"/>
        <v>0</v>
      </c>
      <c r="Q65" s="93">
        <f t="shared" si="74"/>
        <v>46751861.32</v>
      </c>
      <c r="R65" s="21"/>
    </row>
    <row r="66" spans="1:18" ht="15.75" x14ac:dyDescent="0.25">
      <c r="A66" s="87" t="s">
        <v>56</v>
      </c>
      <c r="B66" s="88">
        <f t="shared" ref="B66:K66" si="76">SUM(B63:B65)</f>
        <v>13228034.440000001</v>
      </c>
      <c r="C66" s="88">
        <f t="shared" si="76"/>
        <v>14407474.370000001</v>
      </c>
      <c r="D66" s="88">
        <f t="shared" si="76"/>
        <v>14243517.109999999</v>
      </c>
      <c r="E66" s="88">
        <f t="shared" si="76"/>
        <v>13101187.969999999</v>
      </c>
      <c r="F66" s="88">
        <f t="shared" si="76"/>
        <v>9866826.3399999999</v>
      </c>
      <c r="G66" s="88">
        <f t="shared" si="76"/>
        <v>14179542.059999999</v>
      </c>
      <c r="H66" s="88">
        <f t="shared" si="76"/>
        <v>14723826.85</v>
      </c>
      <c r="I66" s="88">
        <f t="shared" si="76"/>
        <v>15044853.83</v>
      </c>
      <c r="J66" s="88">
        <f t="shared" si="76"/>
        <v>13535416.199999999</v>
      </c>
      <c r="K66" s="88">
        <f t="shared" si="76"/>
        <v>14535565.629999999</v>
      </c>
      <c r="L66" s="88">
        <f>SUM(L63:L65)</f>
        <v>9911527.2400000002</v>
      </c>
      <c r="M66" s="88">
        <f t="shared" ref="M66:Q66" si="77">SUM(M63:M65)</f>
        <v>13824037.869999999</v>
      </c>
      <c r="N66" s="125">
        <f t="shared" si="77"/>
        <v>0</v>
      </c>
      <c r="O66" s="125">
        <f t="shared" si="77"/>
        <v>0</v>
      </c>
      <c r="P66" s="125">
        <f t="shared" si="77"/>
        <v>0</v>
      </c>
      <c r="Q66" s="89">
        <f t="shared" si="77"/>
        <v>160601809.91</v>
      </c>
      <c r="R66" s="94"/>
    </row>
    <row r="67" spans="1:18" x14ac:dyDescent="0.2">
      <c r="A67" s="29" t="s">
        <v>70</v>
      </c>
      <c r="B67" s="38">
        <f t="shared" ref="B67:M67" si="78">+ROUND(B45*$Q$37,2)</f>
        <v>1919262.6</v>
      </c>
      <c r="C67" s="38">
        <f t="shared" si="78"/>
        <v>2413091.4700000002</v>
      </c>
      <c r="D67" s="38">
        <f t="shared" si="78"/>
        <v>2320700.2999999998</v>
      </c>
      <c r="E67" s="38">
        <f t="shared" si="78"/>
        <v>1855930.9</v>
      </c>
      <c r="F67" s="38">
        <f t="shared" si="78"/>
        <v>56441.98</v>
      </c>
      <c r="G67" s="38">
        <f t="shared" si="78"/>
        <v>2307606.7400000002</v>
      </c>
      <c r="H67" s="38">
        <f t="shared" si="78"/>
        <v>2561944.21</v>
      </c>
      <c r="I67" s="38">
        <f t="shared" si="78"/>
        <v>2555015.2999999998</v>
      </c>
      <c r="J67" s="38">
        <f t="shared" si="78"/>
        <v>2294815.54</v>
      </c>
      <c r="K67" s="38">
        <f t="shared" si="78"/>
        <v>2540404.38</v>
      </c>
      <c r="L67" s="38">
        <f t="shared" si="78"/>
        <v>2381159.65</v>
      </c>
      <c r="M67" s="38">
        <f t="shared" si="78"/>
        <v>1999702.44</v>
      </c>
      <c r="N67" s="127">
        <f t="shared" ref="N67:P69" si="79">+ROUND(N45*$Q$37,2)</f>
        <v>0</v>
      </c>
      <c r="O67" s="127">
        <f t="shared" si="79"/>
        <v>0</v>
      </c>
      <c r="P67" s="127">
        <f t="shared" si="79"/>
        <v>0</v>
      </c>
      <c r="Q67" s="39">
        <f t="shared" ref="Q67:Q69" si="80">SUM(B67:M67)</f>
        <v>25206075.509999998</v>
      </c>
      <c r="R67" s="94"/>
    </row>
    <row r="68" spans="1:18" x14ac:dyDescent="0.2">
      <c r="A68" s="29" t="s">
        <v>58</v>
      </c>
      <c r="B68" s="38">
        <f t="shared" ref="B68:B69" si="81">+ROUND(B46*$Q$37,2)</f>
        <v>2664052.69</v>
      </c>
      <c r="C68" s="38">
        <f t="shared" ref="C68:M68" si="82">+ROUND(C46*$Q$37,2)</f>
        <v>2716321.39</v>
      </c>
      <c r="D68" s="38">
        <f t="shared" si="82"/>
        <v>2722686.01</v>
      </c>
      <c r="E68" s="38">
        <f t="shared" si="82"/>
        <v>2664299.39</v>
      </c>
      <c r="F68" s="38">
        <f t="shared" si="82"/>
        <v>2776592.57</v>
      </c>
      <c r="G68" s="38">
        <f t="shared" si="82"/>
        <v>2711989.9</v>
      </c>
      <c r="H68" s="38">
        <f t="shared" si="82"/>
        <v>2720927.7</v>
      </c>
      <c r="I68" s="38">
        <f t="shared" si="82"/>
        <v>2816299.06</v>
      </c>
      <c r="J68" s="38">
        <f t="shared" si="82"/>
        <v>2535956.5499999998</v>
      </c>
      <c r="K68" s="38">
        <f t="shared" si="82"/>
        <v>2679697.46</v>
      </c>
      <c r="L68" s="38">
        <f t="shared" si="82"/>
        <v>1454698.1</v>
      </c>
      <c r="M68" s="38">
        <f t="shared" si="82"/>
        <v>2787548.95</v>
      </c>
      <c r="N68" s="127">
        <f t="shared" si="79"/>
        <v>0</v>
      </c>
      <c r="O68" s="127">
        <f t="shared" si="79"/>
        <v>0</v>
      </c>
      <c r="P68" s="127">
        <f t="shared" si="79"/>
        <v>0</v>
      </c>
      <c r="Q68" s="39">
        <f t="shared" si="80"/>
        <v>31251069.770000003</v>
      </c>
      <c r="R68" s="94"/>
    </row>
    <row r="69" spans="1:18" x14ac:dyDescent="0.2">
      <c r="A69" s="32" t="s">
        <v>127</v>
      </c>
      <c r="B69" s="40">
        <f t="shared" si="81"/>
        <v>1976345.66</v>
      </c>
      <c r="C69" s="40">
        <f t="shared" ref="C69:M69" si="83">+ROUND(C47*$Q$37,2)</f>
        <v>2015121.54</v>
      </c>
      <c r="D69" s="40">
        <f t="shared" si="83"/>
        <v>2019843.19</v>
      </c>
      <c r="E69" s="40">
        <f t="shared" si="83"/>
        <v>1976528.67</v>
      </c>
      <c r="F69" s="40">
        <f t="shared" si="83"/>
        <v>2059834.13</v>
      </c>
      <c r="G69" s="40">
        <f t="shared" si="83"/>
        <v>2011908.2</v>
      </c>
      <c r="H69" s="40">
        <f t="shared" si="83"/>
        <v>2018538.77</v>
      </c>
      <c r="I69" s="40">
        <f t="shared" si="83"/>
        <v>2089290.66</v>
      </c>
      <c r="J69" s="40">
        <f t="shared" si="83"/>
        <v>1881316.66</v>
      </c>
      <c r="K69" s="40">
        <f t="shared" si="83"/>
        <v>1987951.83</v>
      </c>
      <c r="L69" s="40">
        <f t="shared" si="83"/>
        <v>1079177.7</v>
      </c>
      <c r="M69" s="40">
        <f t="shared" si="83"/>
        <v>2067962.2</v>
      </c>
      <c r="N69" s="129">
        <f t="shared" si="79"/>
        <v>0</v>
      </c>
      <c r="O69" s="129">
        <f t="shared" si="79"/>
        <v>0</v>
      </c>
      <c r="P69" s="129">
        <f t="shared" si="79"/>
        <v>0</v>
      </c>
      <c r="Q69" s="41">
        <f t="shared" si="80"/>
        <v>23183819.210000001</v>
      </c>
      <c r="R69" s="94"/>
    </row>
    <row r="70" spans="1:18" ht="15.75" x14ac:dyDescent="0.25">
      <c r="A70" s="87" t="s">
        <v>59</v>
      </c>
      <c r="B70" s="88">
        <f t="shared" ref="B70:K70" si="84">SUM(B67:B69)</f>
        <v>6559660.9500000002</v>
      </c>
      <c r="C70" s="88">
        <f t="shared" si="84"/>
        <v>7144534.4000000004</v>
      </c>
      <c r="D70" s="88">
        <f t="shared" si="84"/>
        <v>7063229.5</v>
      </c>
      <c r="E70" s="88">
        <f t="shared" si="84"/>
        <v>6496758.96</v>
      </c>
      <c r="F70" s="88">
        <f t="shared" si="84"/>
        <v>4892868.68</v>
      </c>
      <c r="G70" s="88">
        <f t="shared" si="84"/>
        <v>7031504.8400000008</v>
      </c>
      <c r="H70" s="88">
        <f t="shared" si="84"/>
        <v>7301410.6799999997</v>
      </c>
      <c r="I70" s="88">
        <f t="shared" si="84"/>
        <v>7460605.0199999996</v>
      </c>
      <c r="J70" s="88">
        <f t="shared" si="84"/>
        <v>6712088.75</v>
      </c>
      <c r="K70" s="88">
        <f t="shared" si="84"/>
        <v>7208053.6699999999</v>
      </c>
      <c r="L70" s="88">
        <f>SUM(L67:L69)</f>
        <v>4915035.45</v>
      </c>
      <c r="M70" s="88">
        <f t="shared" ref="M70:Q70" si="85">SUM(M67:M69)</f>
        <v>6855213.5900000008</v>
      </c>
      <c r="N70" s="125">
        <f t="shared" si="85"/>
        <v>0</v>
      </c>
      <c r="O70" s="125">
        <f t="shared" si="85"/>
        <v>0</v>
      </c>
      <c r="P70" s="125">
        <f t="shared" si="85"/>
        <v>0</v>
      </c>
      <c r="Q70" s="89">
        <f t="shared" si="85"/>
        <v>79640964.49000001</v>
      </c>
      <c r="R70" s="21"/>
    </row>
    <row r="71" spans="1:18" x14ac:dyDescent="0.2">
      <c r="A71" s="29" t="s">
        <v>60</v>
      </c>
      <c r="B71" s="38">
        <f t="shared" ref="B71:M71" si="86">+ROUND(B49*$Q$37,2)</f>
        <v>831404.17</v>
      </c>
      <c r="C71" s="38">
        <f t="shared" si="86"/>
        <v>1045325.58</v>
      </c>
      <c r="D71" s="38">
        <f t="shared" si="86"/>
        <v>1005302.71</v>
      </c>
      <c r="E71" s="38">
        <f t="shared" si="86"/>
        <v>803969.55</v>
      </c>
      <c r="F71" s="38">
        <f t="shared" si="86"/>
        <v>24450.07</v>
      </c>
      <c r="G71" s="38">
        <f t="shared" si="86"/>
        <v>999630.72</v>
      </c>
      <c r="H71" s="38">
        <f t="shared" si="86"/>
        <v>1109807.01</v>
      </c>
      <c r="I71" s="38">
        <f t="shared" si="86"/>
        <v>1106805.48</v>
      </c>
      <c r="J71" s="38">
        <f t="shared" si="86"/>
        <v>994089.71</v>
      </c>
      <c r="K71" s="38">
        <f t="shared" si="86"/>
        <v>1100476.19</v>
      </c>
      <c r="L71" s="38">
        <f t="shared" si="86"/>
        <v>1031493.06</v>
      </c>
      <c r="M71" s="38">
        <f t="shared" si="86"/>
        <v>866249.85</v>
      </c>
      <c r="N71" s="127">
        <f>(+ROUND(N49*$Q$37,2))</f>
        <v>0</v>
      </c>
      <c r="O71" s="127">
        <f t="shared" ref="O71:P71" si="87">(+ROUND(O49*$Q$37,2))</f>
        <v>0</v>
      </c>
      <c r="P71" s="127">
        <f t="shared" si="87"/>
        <v>0</v>
      </c>
      <c r="Q71" s="39">
        <f t="shared" ref="Q71:Q73" si="88">SUM(B71:M71)</f>
        <v>10919004.1</v>
      </c>
      <c r="R71" s="21"/>
    </row>
    <row r="72" spans="1:18" x14ac:dyDescent="0.2">
      <c r="A72" s="29" t="s">
        <v>61</v>
      </c>
      <c r="B72" s="38">
        <f t="shared" ref="B72:B73" si="89">+ROUND(B50*$Q$37,2)</f>
        <v>1154039.32</v>
      </c>
      <c r="C72" s="38">
        <f t="shared" ref="C72:M72" si="90">+ROUND(C50*$Q$37,2)</f>
        <v>1176681.56</v>
      </c>
      <c r="D72" s="38">
        <f t="shared" si="90"/>
        <v>1179438.6499999999</v>
      </c>
      <c r="E72" s="38">
        <f t="shared" si="90"/>
        <v>1154146.19</v>
      </c>
      <c r="F72" s="38">
        <f t="shared" si="90"/>
        <v>1202790.3999999999</v>
      </c>
      <c r="G72" s="38">
        <f t="shared" si="90"/>
        <v>1174805.21</v>
      </c>
      <c r="H72" s="38">
        <f t="shared" si="90"/>
        <v>1178676.97</v>
      </c>
      <c r="I72" s="38">
        <f t="shared" si="90"/>
        <v>1219990.83</v>
      </c>
      <c r="J72" s="38">
        <f t="shared" si="90"/>
        <v>1098549.43</v>
      </c>
      <c r="K72" s="38">
        <f t="shared" si="90"/>
        <v>1160816.47</v>
      </c>
      <c r="L72" s="38">
        <f t="shared" si="90"/>
        <v>630159.76</v>
      </c>
      <c r="M72" s="38">
        <f t="shared" si="90"/>
        <v>1207536.5900000001</v>
      </c>
      <c r="N72" s="127">
        <f t="shared" ref="N72:P73" si="91">+ROUND(N50*$Q$37,2)</f>
        <v>0</v>
      </c>
      <c r="O72" s="127">
        <f t="shared" si="91"/>
        <v>0</v>
      </c>
      <c r="P72" s="127">
        <f t="shared" si="91"/>
        <v>0</v>
      </c>
      <c r="Q72" s="39">
        <f t="shared" si="88"/>
        <v>13537631.379999999</v>
      </c>
      <c r="R72" s="21"/>
    </row>
    <row r="73" spans="1:18" x14ac:dyDescent="0.2">
      <c r="A73" s="32" t="s">
        <v>128</v>
      </c>
      <c r="B73" s="40">
        <f t="shared" si="89"/>
        <v>856131.94</v>
      </c>
      <c r="C73" s="40">
        <f t="shared" ref="C73:M73" si="92">+ROUND(C51*$Q$37,2)</f>
        <v>872929.24</v>
      </c>
      <c r="D73" s="40">
        <f t="shared" si="92"/>
        <v>874974.61</v>
      </c>
      <c r="E73" s="40">
        <f t="shared" si="92"/>
        <v>856211.22</v>
      </c>
      <c r="F73" s="40">
        <f t="shared" si="92"/>
        <v>892298.26</v>
      </c>
      <c r="G73" s="40">
        <f t="shared" si="92"/>
        <v>871537.26</v>
      </c>
      <c r="H73" s="40">
        <f t="shared" si="92"/>
        <v>874409.55</v>
      </c>
      <c r="I73" s="40">
        <f t="shared" si="92"/>
        <v>905058.52</v>
      </c>
      <c r="J73" s="40">
        <f t="shared" si="92"/>
        <v>814966.39</v>
      </c>
      <c r="K73" s="40">
        <f t="shared" si="92"/>
        <v>861159.61</v>
      </c>
      <c r="L73" s="40">
        <f t="shared" si="92"/>
        <v>467488.31</v>
      </c>
      <c r="M73" s="40">
        <f t="shared" si="92"/>
        <v>895819.25</v>
      </c>
      <c r="N73" s="129">
        <f t="shared" si="91"/>
        <v>0</v>
      </c>
      <c r="O73" s="129">
        <f t="shared" si="91"/>
        <v>0</v>
      </c>
      <c r="P73" s="129">
        <f t="shared" si="91"/>
        <v>0</v>
      </c>
      <c r="Q73" s="41">
        <f t="shared" si="88"/>
        <v>10042984.16</v>
      </c>
      <c r="R73" s="21"/>
    </row>
    <row r="74" spans="1:18" ht="15.75" x14ac:dyDescent="0.25">
      <c r="A74" s="87" t="s">
        <v>62</v>
      </c>
      <c r="B74" s="88">
        <f t="shared" ref="B74:K74" si="93">SUM(B71:B73)</f>
        <v>2841575.43</v>
      </c>
      <c r="C74" s="88">
        <f t="shared" si="93"/>
        <v>3094936.38</v>
      </c>
      <c r="D74" s="88">
        <f t="shared" si="93"/>
        <v>3059715.9699999997</v>
      </c>
      <c r="E74" s="88">
        <f t="shared" si="93"/>
        <v>2814326.96</v>
      </c>
      <c r="F74" s="88">
        <f t="shared" si="93"/>
        <v>2119538.73</v>
      </c>
      <c r="G74" s="88">
        <f t="shared" si="93"/>
        <v>3045973.1899999995</v>
      </c>
      <c r="H74" s="88">
        <f t="shared" si="93"/>
        <v>3162893.5300000003</v>
      </c>
      <c r="I74" s="88">
        <f t="shared" si="93"/>
        <v>3231854.83</v>
      </c>
      <c r="J74" s="88">
        <f t="shared" si="93"/>
        <v>2907605.53</v>
      </c>
      <c r="K74" s="88">
        <f t="shared" si="93"/>
        <v>3122452.27</v>
      </c>
      <c r="L74" s="88">
        <f>SUM(L71:L73)</f>
        <v>2129141.13</v>
      </c>
      <c r="M74" s="88">
        <f t="shared" ref="M74:Q74" si="94">SUM(M71:M73)</f>
        <v>2969605.69</v>
      </c>
      <c r="N74" s="125">
        <f t="shared" si="94"/>
        <v>0</v>
      </c>
      <c r="O74" s="125">
        <f t="shared" si="94"/>
        <v>0</v>
      </c>
      <c r="P74" s="125">
        <f t="shared" si="94"/>
        <v>0</v>
      </c>
      <c r="Q74" s="89">
        <f t="shared" si="94"/>
        <v>34499619.640000001</v>
      </c>
      <c r="R74" s="21"/>
    </row>
    <row r="75" spans="1:18" x14ac:dyDescent="0.2">
      <c r="A75" s="29" t="s">
        <v>63</v>
      </c>
      <c r="B75" s="38">
        <f t="shared" ref="B75:M75" si="95">+ROUND(B53*$Q$37,2)</f>
        <v>145056.85</v>
      </c>
      <c r="C75" s="38">
        <f t="shared" si="95"/>
        <v>182380.18</v>
      </c>
      <c r="D75" s="38">
        <f t="shared" si="95"/>
        <v>175397.3</v>
      </c>
      <c r="E75" s="38">
        <f t="shared" si="95"/>
        <v>140270.28</v>
      </c>
      <c r="F75" s="38">
        <f t="shared" si="95"/>
        <v>4265.8599999999997</v>
      </c>
      <c r="G75" s="38">
        <f t="shared" si="95"/>
        <v>174407.7</v>
      </c>
      <c r="H75" s="38">
        <f t="shared" si="95"/>
        <v>193630.39</v>
      </c>
      <c r="I75" s="38">
        <f t="shared" si="95"/>
        <v>193106.71</v>
      </c>
      <c r="J75" s="38">
        <f t="shared" si="95"/>
        <v>173440.95</v>
      </c>
      <c r="K75" s="38">
        <f t="shared" si="95"/>
        <v>192002.42</v>
      </c>
      <c r="L75" s="38">
        <f t="shared" si="95"/>
        <v>179966.79</v>
      </c>
      <c r="M75" s="38">
        <f t="shared" si="95"/>
        <v>151136.45000000001</v>
      </c>
      <c r="N75" s="127">
        <f>(+ROUND(N53*$Q$37,2))</f>
        <v>0</v>
      </c>
      <c r="O75" s="127">
        <f t="shared" ref="O75:P75" si="96">(+ROUND(O53*$Q$37,2))</f>
        <v>0</v>
      </c>
      <c r="P75" s="127">
        <f t="shared" si="96"/>
        <v>0</v>
      </c>
      <c r="Q75" s="39">
        <f t="shared" ref="Q75:Q77" si="97">SUM(B75:M75)</f>
        <v>1905061.88</v>
      </c>
      <c r="R75" s="21"/>
    </row>
    <row r="76" spans="1:18" x14ac:dyDescent="0.2">
      <c r="A76" s="29" t="s">
        <v>64</v>
      </c>
      <c r="B76" s="38">
        <f t="shared" ref="B76:B77" si="98">+ROUND(B54*$Q$37,2)</f>
        <v>201347.69</v>
      </c>
      <c r="C76" s="38">
        <f t="shared" ref="C76:M76" si="99">+ROUND(C54*$Q$37,2)</f>
        <v>205298.14</v>
      </c>
      <c r="D76" s="38">
        <f t="shared" si="99"/>
        <v>205779.17</v>
      </c>
      <c r="E76" s="38">
        <f t="shared" si="99"/>
        <v>201366.34</v>
      </c>
      <c r="F76" s="38">
        <f t="shared" si="99"/>
        <v>209853.4</v>
      </c>
      <c r="G76" s="38">
        <f t="shared" si="99"/>
        <v>204970.76</v>
      </c>
      <c r="H76" s="38">
        <f t="shared" si="99"/>
        <v>205646.28</v>
      </c>
      <c r="I76" s="38">
        <f t="shared" si="99"/>
        <v>212854.39999999999</v>
      </c>
      <c r="J76" s="38">
        <f t="shared" si="99"/>
        <v>191666.26</v>
      </c>
      <c r="K76" s="38">
        <f t="shared" si="99"/>
        <v>202530.12</v>
      </c>
      <c r="L76" s="38">
        <f t="shared" si="99"/>
        <v>109945.31</v>
      </c>
      <c r="M76" s="38">
        <f t="shared" si="99"/>
        <v>210681.48</v>
      </c>
      <c r="N76" s="127">
        <f t="shared" ref="N76:P77" si="100">+ROUND(N54*$Q$37,2)</f>
        <v>0</v>
      </c>
      <c r="O76" s="127">
        <f t="shared" si="100"/>
        <v>0</v>
      </c>
      <c r="P76" s="127">
        <f t="shared" si="100"/>
        <v>0</v>
      </c>
      <c r="Q76" s="39">
        <f t="shared" si="97"/>
        <v>2361939.35</v>
      </c>
      <c r="R76" s="21"/>
    </row>
    <row r="77" spans="1:18" x14ac:dyDescent="0.2">
      <c r="A77" s="32" t="s">
        <v>129</v>
      </c>
      <c r="B77" s="40">
        <f t="shared" si="98"/>
        <v>149371.16</v>
      </c>
      <c r="C77" s="40">
        <f t="shared" ref="C77:M77" si="101">+ROUND(C55*$Q$37,2)</f>
        <v>152301.82</v>
      </c>
      <c r="D77" s="40">
        <f t="shared" si="101"/>
        <v>152658.68</v>
      </c>
      <c r="E77" s="40">
        <f t="shared" si="101"/>
        <v>149384.99</v>
      </c>
      <c r="F77" s="40">
        <f t="shared" si="101"/>
        <v>155681.18</v>
      </c>
      <c r="G77" s="40">
        <f t="shared" si="101"/>
        <v>152058.96</v>
      </c>
      <c r="H77" s="40">
        <f t="shared" si="101"/>
        <v>152560.09</v>
      </c>
      <c r="I77" s="40">
        <f t="shared" si="101"/>
        <v>157907.48000000001</v>
      </c>
      <c r="J77" s="40">
        <f t="shared" si="101"/>
        <v>142188.92000000001</v>
      </c>
      <c r="K77" s="40">
        <f t="shared" si="101"/>
        <v>150248.35</v>
      </c>
      <c r="L77" s="40">
        <f t="shared" si="101"/>
        <v>81563.679999999993</v>
      </c>
      <c r="M77" s="40">
        <f t="shared" si="101"/>
        <v>156295.49</v>
      </c>
      <c r="N77" s="129">
        <f t="shared" si="100"/>
        <v>0</v>
      </c>
      <c r="O77" s="129">
        <f t="shared" si="100"/>
        <v>0</v>
      </c>
      <c r="P77" s="129">
        <f t="shared" si="100"/>
        <v>0</v>
      </c>
      <c r="Q77" s="41">
        <f t="shared" si="97"/>
        <v>1752220.7999999998</v>
      </c>
      <c r="R77" s="21"/>
    </row>
    <row r="78" spans="1:18" ht="15.75" x14ac:dyDescent="0.25">
      <c r="A78" s="87" t="s">
        <v>65</v>
      </c>
      <c r="B78" s="88">
        <f t="shared" ref="B78:K78" si="102">SUM(B75:B77)</f>
        <v>495775.70000000007</v>
      </c>
      <c r="C78" s="88">
        <f t="shared" si="102"/>
        <v>539980.14</v>
      </c>
      <c r="D78" s="88">
        <f t="shared" si="102"/>
        <v>533835.14999999991</v>
      </c>
      <c r="E78" s="88">
        <f t="shared" si="102"/>
        <v>491021.61</v>
      </c>
      <c r="F78" s="88">
        <f t="shared" si="102"/>
        <v>369800.43999999994</v>
      </c>
      <c r="G78" s="88">
        <f t="shared" si="102"/>
        <v>531437.42000000004</v>
      </c>
      <c r="H78" s="88">
        <f t="shared" si="102"/>
        <v>551836.76</v>
      </c>
      <c r="I78" s="88">
        <f t="shared" si="102"/>
        <v>563868.59</v>
      </c>
      <c r="J78" s="88">
        <f t="shared" si="102"/>
        <v>507296.13</v>
      </c>
      <c r="K78" s="88">
        <f t="shared" si="102"/>
        <v>544780.89</v>
      </c>
      <c r="L78" s="88">
        <f>SUM(L75:L77)</f>
        <v>371475.77999999997</v>
      </c>
      <c r="M78" s="88">
        <f t="shared" ref="M78:Q78" si="103">SUM(M75:M77)</f>
        <v>518113.42000000004</v>
      </c>
      <c r="N78" s="125">
        <f t="shared" si="103"/>
        <v>0</v>
      </c>
      <c r="O78" s="125">
        <f t="shared" si="103"/>
        <v>0</v>
      </c>
      <c r="P78" s="125">
        <f t="shared" si="103"/>
        <v>0</v>
      </c>
      <c r="Q78" s="89">
        <f t="shared" si="103"/>
        <v>6019222.0300000003</v>
      </c>
      <c r="R78" s="21"/>
    </row>
    <row r="79" spans="1:18" x14ac:dyDescent="0.2">
      <c r="A79" s="29" t="s">
        <v>66</v>
      </c>
      <c r="B79" s="38">
        <f t="shared" ref="B79:M79" si="104">+ROUND(B57*$Q$37,2)</f>
        <v>10174.1</v>
      </c>
      <c r="C79" s="38">
        <f t="shared" si="104"/>
        <v>12791.91</v>
      </c>
      <c r="D79" s="38">
        <f t="shared" si="104"/>
        <v>12302.14</v>
      </c>
      <c r="E79" s="38">
        <f t="shared" si="104"/>
        <v>9838.3799999999992</v>
      </c>
      <c r="F79" s="38">
        <f t="shared" si="104"/>
        <v>299.2</v>
      </c>
      <c r="G79" s="38">
        <f t="shared" si="104"/>
        <v>12232.73</v>
      </c>
      <c r="H79" s="38">
        <f t="shared" si="104"/>
        <v>13580.99</v>
      </c>
      <c r="I79" s="38">
        <f t="shared" si="104"/>
        <v>13544.26</v>
      </c>
      <c r="J79" s="38">
        <f t="shared" si="104"/>
        <v>12164.92</v>
      </c>
      <c r="K79" s="38">
        <f t="shared" si="104"/>
        <v>13466.8</v>
      </c>
      <c r="L79" s="38">
        <f t="shared" si="104"/>
        <v>12622.64</v>
      </c>
      <c r="M79" s="38">
        <f t="shared" si="104"/>
        <v>10600.52</v>
      </c>
      <c r="N79" s="127">
        <f>(+ROUND(N57*$Q$37,2))</f>
        <v>0</v>
      </c>
      <c r="O79" s="127">
        <f t="shared" ref="O79:P79" si="105">(+ROUND(O57*$Q$37,2))</f>
        <v>0</v>
      </c>
      <c r="P79" s="127">
        <f t="shared" si="105"/>
        <v>0</v>
      </c>
      <c r="Q79" s="39">
        <f t="shared" ref="Q79:Q81" si="106">SUM(B79:M79)</f>
        <v>133618.59</v>
      </c>
      <c r="R79" s="21"/>
    </row>
    <row r="80" spans="1:18" x14ac:dyDescent="0.2">
      <c r="A80" s="29" t="s">
        <v>67</v>
      </c>
      <c r="B80" s="38">
        <f t="shared" ref="B80:B81" si="107">+ROUND(B58*$Q$37,2)</f>
        <v>14122.27</v>
      </c>
      <c r="C80" s="38">
        <f t="shared" ref="C80:M80" si="108">+ROUND(C58*$Q$37,2)</f>
        <v>14399.35</v>
      </c>
      <c r="D80" s="38">
        <f t="shared" si="108"/>
        <v>14433.09</v>
      </c>
      <c r="E80" s="38">
        <f t="shared" si="108"/>
        <v>14123.58</v>
      </c>
      <c r="F80" s="38">
        <f t="shared" si="108"/>
        <v>14718.85</v>
      </c>
      <c r="G80" s="38">
        <f t="shared" si="108"/>
        <v>14376.38</v>
      </c>
      <c r="H80" s="38">
        <f t="shared" si="108"/>
        <v>14423.76</v>
      </c>
      <c r="I80" s="38">
        <f t="shared" si="108"/>
        <v>14929.33</v>
      </c>
      <c r="J80" s="38">
        <f t="shared" si="108"/>
        <v>13443.22</v>
      </c>
      <c r="K80" s="38">
        <f t="shared" si="108"/>
        <v>14205.2</v>
      </c>
      <c r="L80" s="38">
        <f t="shared" si="108"/>
        <v>7711.42</v>
      </c>
      <c r="M80" s="38">
        <f t="shared" si="108"/>
        <v>14776.93</v>
      </c>
      <c r="N80" s="127">
        <f t="shared" ref="N80:P81" si="109">+ROUND(N58*$Q$37,2)</f>
        <v>0</v>
      </c>
      <c r="O80" s="127">
        <f t="shared" si="109"/>
        <v>0</v>
      </c>
      <c r="P80" s="127">
        <f t="shared" si="109"/>
        <v>0</v>
      </c>
      <c r="Q80" s="39">
        <f t="shared" si="106"/>
        <v>165663.38000000003</v>
      </c>
      <c r="R80" s="21"/>
    </row>
    <row r="81" spans="1:18" x14ac:dyDescent="0.2">
      <c r="A81" s="32" t="s">
        <v>130</v>
      </c>
      <c r="B81" s="40">
        <f t="shared" si="107"/>
        <v>10476.700000000001</v>
      </c>
      <c r="C81" s="40">
        <f t="shared" ref="C81:M81" si="110">+ROUND(C59*$Q$37,2)</f>
        <v>10682.25</v>
      </c>
      <c r="D81" s="40">
        <f t="shared" si="110"/>
        <v>10707.28</v>
      </c>
      <c r="E81" s="40">
        <f t="shared" si="110"/>
        <v>10477.67</v>
      </c>
      <c r="F81" s="40">
        <f t="shared" si="110"/>
        <v>10919.28</v>
      </c>
      <c r="G81" s="40">
        <f t="shared" si="110"/>
        <v>10665.22</v>
      </c>
      <c r="H81" s="40">
        <f t="shared" si="110"/>
        <v>10700.37</v>
      </c>
      <c r="I81" s="40">
        <f t="shared" si="110"/>
        <v>11075.43</v>
      </c>
      <c r="J81" s="40">
        <f t="shared" si="110"/>
        <v>9972.9500000000007</v>
      </c>
      <c r="K81" s="40">
        <f t="shared" si="110"/>
        <v>10538.23</v>
      </c>
      <c r="L81" s="40">
        <f t="shared" si="110"/>
        <v>5720.77</v>
      </c>
      <c r="M81" s="40">
        <f t="shared" si="110"/>
        <v>10962.36</v>
      </c>
      <c r="N81" s="129">
        <f t="shared" si="109"/>
        <v>0</v>
      </c>
      <c r="O81" s="129">
        <f t="shared" si="109"/>
        <v>0</v>
      </c>
      <c r="P81" s="129">
        <f t="shared" si="109"/>
        <v>0</v>
      </c>
      <c r="Q81" s="41">
        <f t="shared" si="106"/>
        <v>122898.51000000001</v>
      </c>
      <c r="R81" s="21"/>
    </row>
    <row r="82" spans="1:18" ht="15.75" x14ac:dyDescent="0.25">
      <c r="A82" s="95" t="s">
        <v>68</v>
      </c>
      <c r="B82" s="97">
        <f t="shared" ref="B82:K82" si="111">SUM(B79:B81)</f>
        <v>34773.070000000007</v>
      </c>
      <c r="C82" s="97">
        <f t="shared" si="111"/>
        <v>37873.51</v>
      </c>
      <c r="D82" s="97">
        <f t="shared" si="111"/>
        <v>37442.51</v>
      </c>
      <c r="E82" s="97">
        <f t="shared" si="111"/>
        <v>34439.629999999997</v>
      </c>
      <c r="F82" s="97">
        <f t="shared" si="111"/>
        <v>25937.33</v>
      </c>
      <c r="G82" s="97">
        <f t="shared" si="111"/>
        <v>37274.33</v>
      </c>
      <c r="H82" s="97">
        <f t="shared" si="111"/>
        <v>38705.120000000003</v>
      </c>
      <c r="I82" s="97">
        <f t="shared" si="111"/>
        <v>39549.020000000004</v>
      </c>
      <c r="J82" s="97">
        <f t="shared" si="111"/>
        <v>35581.089999999997</v>
      </c>
      <c r="K82" s="97">
        <f t="shared" si="111"/>
        <v>38210.229999999996</v>
      </c>
      <c r="L82" s="97">
        <f>SUM(L79:L81)</f>
        <v>26054.829999999998</v>
      </c>
      <c r="M82" s="97">
        <f t="shared" ref="M82:Q82" si="112">SUM(M79:M81)</f>
        <v>36339.81</v>
      </c>
      <c r="N82" s="132">
        <f t="shared" si="112"/>
        <v>0</v>
      </c>
      <c r="O82" s="132">
        <f t="shared" si="112"/>
        <v>0</v>
      </c>
      <c r="P82" s="132">
        <f t="shared" si="112"/>
        <v>0</v>
      </c>
      <c r="Q82" s="98">
        <f t="shared" si="112"/>
        <v>422180.48000000004</v>
      </c>
      <c r="R82" s="21"/>
    </row>
    <row r="83" spans="1:18" ht="16.5" thickBot="1" x14ac:dyDescent="0.3">
      <c r="A83" s="35" t="s">
        <v>75</v>
      </c>
      <c r="B83" s="42">
        <f t="shared" ref="B83:K83" si="113">+B66+B70+B74+B78+B82</f>
        <v>23159819.59</v>
      </c>
      <c r="C83" s="42">
        <f t="shared" si="113"/>
        <v>25224798.800000004</v>
      </c>
      <c r="D83" s="42">
        <f t="shared" si="113"/>
        <v>24937740.239999998</v>
      </c>
      <c r="E83" s="42">
        <f t="shared" si="113"/>
        <v>22937735.129999999</v>
      </c>
      <c r="F83" s="42">
        <f t="shared" si="113"/>
        <v>17274971.52</v>
      </c>
      <c r="G83" s="42">
        <f t="shared" si="113"/>
        <v>24825731.839999996</v>
      </c>
      <c r="H83" s="42">
        <f t="shared" si="113"/>
        <v>25778672.940000005</v>
      </c>
      <c r="I83" s="42">
        <f t="shared" si="113"/>
        <v>26340731.289999999</v>
      </c>
      <c r="J83" s="42">
        <f t="shared" si="113"/>
        <v>23697987.699999999</v>
      </c>
      <c r="K83" s="42">
        <f t="shared" si="113"/>
        <v>25449062.689999998</v>
      </c>
      <c r="L83" s="42">
        <f>+L66+L70+L74+L78+L82</f>
        <v>17353234.43</v>
      </c>
      <c r="M83" s="42">
        <f t="shared" ref="M83:Q83" si="114">+M66+M70+M74+M78+M82</f>
        <v>24203310.380000003</v>
      </c>
      <c r="N83" s="134">
        <f t="shared" si="114"/>
        <v>0</v>
      </c>
      <c r="O83" s="134">
        <f t="shared" si="114"/>
        <v>0</v>
      </c>
      <c r="P83" s="134">
        <f t="shared" si="114"/>
        <v>0</v>
      </c>
      <c r="Q83" s="43">
        <f t="shared" si="114"/>
        <v>281183796.55000001</v>
      </c>
      <c r="R83" s="21"/>
    </row>
    <row r="84" spans="1:18" ht="21" thickBot="1" x14ac:dyDescent="0.35">
      <c r="A84" s="27" t="s">
        <v>88</v>
      </c>
      <c r="B84" s="139" t="str">
        <f>B62</f>
        <v>June 2022</v>
      </c>
      <c r="C84" s="173" t="str">
        <f t="shared" ref="C84:P84" si="115">C62</f>
        <v>July 2022</v>
      </c>
      <c r="D84" s="173" t="str">
        <f t="shared" si="115"/>
        <v>August 2022</v>
      </c>
      <c r="E84" s="173" t="str">
        <f t="shared" si="115"/>
        <v>September 2022</v>
      </c>
      <c r="F84" s="173" t="str">
        <f t="shared" si="115"/>
        <v>October 2022</v>
      </c>
      <c r="G84" s="173" t="str">
        <f t="shared" si="115"/>
        <v>November 2022</v>
      </c>
      <c r="H84" s="173" t="str">
        <f t="shared" si="115"/>
        <v>December 2022</v>
      </c>
      <c r="I84" s="173" t="str">
        <f t="shared" si="115"/>
        <v>January 2023</v>
      </c>
      <c r="J84" s="173" t="str">
        <f t="shared" si="115"/>
        <v>February 2023</v>
      </c>
      <c r="K84" s="173" t="str">
        <f t="shared" si="115"/>
        <v>March 2023</v>
      </c>
      <c r="L84" s="173" t="str">
        <f t="shared" si="115"/>
        <v>April 2023</v>
      </c>
      <c r="M84" s="173" t="str">
        <f t="shared" si="115"/>
        <v>May 2023</v>
      </c>
      <c r="N84" s="173" t="str">
        <f t="shared" si="115"/>
        <v>June 2023</v>
      </c>
      <c r="O84" s="173" t="str">
        <f t="shared" si="115"/>
        <v>July 2023</v>
      </c>
      <c r="P84" s="173" t="str">
        <f t="shared" si="115"/>
        <v>August 2023</v>
      </c>
      <c r="Q84" s="120" t="s">
        <v>0</v>
      </c>
    </row>
    <row r="85" spans="1:18" x14ac:dyDescent="0.2">
      <c r="A85" s="29" t="s">
        <v>1</v>
      </c>
      <c r="B85" s="123">
        <f>+B17-B66</f>
        <v>1267727.3115232792</v>
      </c>
      <c r="C85" s="123">
        <f t="shared" ref="C85:P85" si="116">+C17-C66</f>
        <v>3857691.1254026406</v>
      </c>
      <c r="D85" s="123">
        <f t="shared" si="116"/>
        <v>3527188.9669512808</v>
      </c>
      <c r="E85" s="123">
        <f t="shared" si="116"/>
        <v>-43185.062320198864</v>
      </c>
      <c r="F85" s="123">
        <f t="shared" si="116"/>
        <v>2059420.1727946792</v>
      </c>
      <c r="G85" s="123">
        <f t="shared" si="116"/>
        <v>-2550639.7169885989</v>
      </c>
      <c r="H85" s="123">
        <f t="shared" si="116"/>
        <v>-1269282.0237227995</v>
      </c>
      <c r="I85" s="123">
        <f t="shared" si="116"/>
        <v>-1852111.5390094947</v>
      </c>
      <c r="J85" s="123">
        <f t="shared" si="116"/>
        <v>-1989221.8579892498</v>
      </c>
      <c r="K85" s="123">
        <f t="shared" si="116"/>
        <v>-1315876.1119636931</v>
      </c>
      <c r="L85" s="123">
        <f t="shared" si="116"/>
        <v>510904.40960147977</v>
      </c>
      <c r="M85" s="123">
        <f t="shared" si="116"/>
        <v>-2202615.669687517</v>
      </c>
      <c r="N85" s="123">
        <f t="shared" si="116"/>
        <v>0</v>
      </c>
      <c r="O85" s="123">
        <f t="shared" si="116"/>
        <v>0</v>
      </c>
      <c r="P85" s="123">
        <f t="shared" si="116"/>
        <v>0</v>
      </c>
      <c r="Q85" s="122">
        <f>SUM(B85:M85)</f>
        <v>4.5918077230453491E-3</v>
      </c>
    </row>
    <row r="86" spans="1:18" x14ac:dyDescent="0.2">
      <c r="A86" s="29" t="s">
        <v>2</v>
      </c>
      <c r="B86" s="127">
        <f>+B18-B70</f>
        <v>161103.92999999877</v>
      </c>
      <c r="C86" s="127">
        <f t="shared" ref="C86:P86" si="117">+C18-C70</f>
        <v>1123850.1300000008</v>
      </c>
      <c r="D86" s="127">
        <f t="shared" si="117"/>
        <v>2183005.0800000019</v>
      </c>
      <c r="E86" s="127">
        <f t="shared" si="117"/>
        <v>1970448.2599999988</v>
      </c>
      <c r="F86" s="127">
        <f t="shared" si="117"/>
        <v>1050016.58</v>
      </c>
      <c r="G86" s="127">
        <f t="shared" si="117"/>
        <v>-1747541.5300000003</v>
      </c>
      <c r="H86" s="127">
        <f t="shared" si="117"/>
        <v>-1458385.12</v>
      </c>
      <c r="I86" s="127">
        <f t="shared" si="117"/>
        <v>-603826.90999999922</v>
      </c>
      <c r="J86" s="127">
        <f t="shared" si="117"/>
        <v>-717130.91999999899</v>
      </c>
      <c r="K86" s="127">
        <f t="shared" si="117"/>
        <v>-1123282.0999999996</v>
      </c>
      <c r="L86" s="127">
        <f t="shared" si="117"/>
        <v>774507.2900000019</v>
      </c>
      <c r="M86" s="127">
        <f t="shared" si="117"/>
        <v>-1612764.6800000006</v>
      </c>
      <c r="N86" s="127">
        <f t="shared" si="117"/>
        <v>0</v>
      </c>
      <c r="O86" s="127">
        <f t="shared" si="117"/>
        <v>0</v>
      </c>
      <c r="P86" s="127">
        <f t="shared" si="117"/>
        <v>0</v>
      </c>
      <c r="Q86" s="128">
        <f t="shared" ref="Q86:Q89" si="118">SUM(B86:M86)</f>
        <v>1.0000003501772881E-2</v>
      </c>
    </row>
    <row r="87" spans="1:18" x14ac:dyDescent="0.2">
      <c r="A87" s="29" t="s">
        <v>3</v>
      </c>
      <c r="B87" s="127">
        <f>+B19-B74</f>
        <v>435722.99000000022</v>
      </c>
      <c r="C87" s="127">
        <f t="shared" ref="C87:P87" si="119">+C19-C74</f>
        <v>1123612.6700000027</v>
      </c>
      <c r="D87" s="127">
        <f t="shared" si="119"/>
        <v>1252384.4600000009</v>
      </c>
      <c r="E87" s="127">
        <f t="shared" si="119"/>
        <v>205046.97000000067</v>
      </c>
      <c r="F87" s="127">
        <f t="shared" si="119"/>
        <v>192233.59999999916</v>
      </c>
      <c r="G87" s="127">
        <f t="shared" si="119"/>
        <v>-809464.65000000037</v>
      </c>
      <c r="H87" s="127">
        <f t="shared" si="119"/>
        <v>-213031.89000000153</v>
      </c>
      <c r="I87" s="127">
        <f t="shared" si="119"/>
        <v>-530095.58999999752</v>
      </c>
      <c r="J87" s="127">
        <f t="shared" si="119"/>
        <v>-534201.1099999994</v>
      </c>
      <c r="K87" s="127">
        <f t="shared" si="119"/>
        <v>-491664.39999999944</v>
      </c>
      <c r="L87" s="127">
        <f t="shared" si="119"/>
        <v>57786.189999999478</v>
      </c>
      <c r="M87" s="127">
        <f t="shared" si="119"/>
        <v>-688329.22999999905</v>
      </c>
      <c r="N87" s="127">
        <f t="shared" si="119"/>
        <v>0</v>
      </c>
      <c r="O87" s="127">
        <f t="shared" si="119"/>
        <v>0</v>
      </c>
      <c r="P87" s="127">
        <f t="shared" si="119"/>
        <v>0</v>
      </c>
      <c r="Q87" s="128">
        <f t="shared" si="118"/>
        <v>1.0000005830079317E-2</v>
      </c>
    </row>
    <row r="88" spans="1:18" x14ac:dyDescent="0.2">
      <c r="A88" s="29" t="s">
        <v>4</v>
      </c>
      <c r="B88" s="127">
        <f>+B20-B78</f>
        <v>14385.467999999935</v>
      </c>
      <c r="C88" s="127">
        <f t="shared" ref="C88:P88" si="120">+C20-C78</f>
        <v>96707.400000000023</v>
      </c>
      <c r="D88" s="127">
        <f t="shared" si="120"/>
        <v>168949.10200000019</v>
      </c>
      <c r="E88" s="127">
        <f t="shared" si="120"/>
        <v>148940.978</v>
      </c>
      <c r="F88" s="127">
        <f t="shared" si="120"/>
        <v>89569.068000000028</v>
      </c>
      <c r="G88" s="127">
        <f t="shared" si="120"/>
        <v>-120326.76400000002</v>
      </c>
      <c r="H88" s="127">
        <f t="shared" si="120"/>
        <v>-86183.112000000023</v>
      </c>
      <c r="I88" s="127">
        <f t="shared" si="120"/>
        <v>-77894.249999999942</v>
      </c>
      <c r="J88" s="127">
        <f t="shared" si="120"/>
        <v>-68384.738000000012</v>
      </c>
      <c r="K88" s="127">
        <f t="shared" si="120"/>
        <v>-109573.59000000003</v>
      </c>
      <c r="L88" s="127">
        <f t="shared" si="120"/>
        <v>57138.124000000011</v>
      </c>
      <c r="M88" s="127">
        <f t="shared" si="120"/>
        <v>-113327.70000000007</v>
      </c>
      <c r="N88" s="127">
        <f t="shared" si="120"/>
        <v>0</v>
      </c>
      <c r="O88" s="127">
        <f t="shared" si="120"/>
        <v>0</v>
      </c>
      <c r="P88" s="127">
        <f t="shared" si="120"/>
        <v>0</v>
      </c>
      <c r="Q88" s="128">
        <f t="shared" si="118"/>
        <v>-1.3999999908264726E-2</v>
      </c>
    </row>
    <row r="89" spans="1:18" x14ac:dyDescent="0.2">
      <c r="A89" s="32" t="s">
        <v>9</v>
      </c>
      <c r="B89" s="129">
        <f>+B21-B82</f>
        <v>2077.2539999999935</v>
      </c>
      <c r="C89" s="129">
        <f t="shared" ref="C89:P89" si="121">+C21-C82</f>
        <v>9697.2939999999944</v>
      </c>
      <c r="D89" s="129">
        <f t="shared" si="121"/>
        <v>15746.277999999998</v>
      </c>
      <c r="E89" s="129">
        <f t="shared" si="121"/>
        <v>6978.0580000000045</v>
      </c>
      <c r="F89" s="129">
        <f t="shared" si="121"/>
        <v>1547.5620000000017</v>
      </c>
      <c r="G89" s="129">
        <f t="shared" si="121"/>
        <v>-9872.4900000000016</v>
      </c>
      <c r="H89" s="129">
        <f t="shared" si="121"/>
        <v>-3779.2280000000028</v>
      </c>
      <c r="I89" s="129">
        <f t="shared" si="121"/>
        <v>-5097.8280000000013</v>
      </c>
      <c r="J89" s="129">
        <f t="shared" si="121"/>
        <v>-3029.145999999997</v>
      </c>
      <c r="K89" s="129">
        <f t="shared" si="121"/>
        <v>-9437.1659999999974</v>
      </c>
      <c r="L89" s="129">
        <f t="shared" si="121"/>
        <v>2565.4700000000012</v>
      </c>
      <c r="M89" s="129">
        <f t="shared" si="121"/>
        <v>-7396.0779999999977</v>
      </c>
      <c r="N89" s="129">
        <f t="shared" si="121"/>
        <v>0</v>
      </c>
      <c r="O89" s="129">
        <f t="shared" si="121"/>
        <v>0</v>
      </c>
      <c r="P89" s="129">
        <f t="shared" si="121"/>
        <v>0</v>
      </c>
      <c r="Q89" s="130">
        <f t="shared" si="118"/>
        <v>-2.0000000000436557E-2</v>
      </c>
    </row>
    <row r="90" spans="1:18" ht="16.5" thickBot="1" x14ac:dyDescent="0.3">
      <c r="A90" s="35" t="s">
        <v>75</v>
      </c>
      <c r="B90" s="134">
        <f>SUM(B85:B89)</f>
        <v>1881016.953523278</v>
      </c>
      <c r="C90" s="134">
        <f t="shared" ref="C90:M90" si="122">SUM(C85:C89)</f>
        <v>6211558.6194026442</v>
      </c>
      <c r="D90" s="134">
        <f t="shared" si="122"/>
        <v>7147273.8869512836</v>
      </c>
      <c r="E90" s="134">
        <f t="shared" si="122"/>
        <v>2288229.203679801</v>
      </c>
      <c r="F90" s="134">
        <f t="shared" si="122"/>
        <v>3392786.9827946783</v>
      </c>
      <c r="G90" s="134">
        <f t="shared" si="122"/>
        <v>-5237845.1509886002</v>
      </c>
      <c r="H90" s="134">
        <f t="shared" si="122"/>
        <v>-3030661.3737228015</v>
      </c>
      <c r="I90" s="134">
        <f t="shared" si="122"/>
        <v>-3069026.1170094917</v>
      </c>
      <c r="J90" s="134">
        <f t="shared" si="122"/>
        <v>-3311967.7719892482</v>
      </c>
      <c r="K90" s="134">
        <f t="shared" si="122"/>
        <v>-3049833.3679636922</v>
      </c>
      <c r="L90" s="134">
        <f t="shared" si="122"/>
        <v>1402901.4836014812</v>
      </c>
      <c r="M90" s="134">
        <f t="shared" si="122"/>
        <v>-4624433.3576875171</v>
      </c>
      <c r="N90" s="134">
        <f t="shared" ref="N90:P90" si="123">SUM(N85:N89)</f>
        <v>0</v>
      </c>
      <c r="O90" s="134">
        <f t="shared" si="123"/>
        <v>0</v>
      </c>
      <c r="P90" s="134">
        <f t="shared" si="123"/>
        <v>0</v>
      </c>
      <c r="Q90" s="135">
        <f>SUM(Q85:Q89)</f>
        <v>-9.4081828538037371E-3</v>
      </c>
    </row>
    <row r="91" spans="1:18" ht="21" thickBot="1" x14ac:dyDescent="0.35">
      <c r="A91" s="27" t="s">
        <v>96</v>
      </c>
      <c r="B91" s="139" t="str">
        <f>B84</f>
        <v>June 2022</v>
      </c>
      <c r="C91" s="139" t="str">
        <f t="shared" ref="C91:P91" si="124">C84</f>
        <v>July 2022</v>
      </c>
      <c r="D91" s="139" t="str">
        <f t="shared" si="124"/>
        <v>August 2022</v>
      </c>
      <c r="E91" s="139" t="str">
        <f t="shared" si="124"/>
        <v>September 2022</v>
      </c>
      <c r="F91" s="139" t="str">
        <f t="shared" si="124"/>
        <v>October 2022</v>
      </c>
      <c r="G91" s="139" t="str">
        <f t="shared" si="124"/>
        <v>November 2022</v>
      </c>
      <c r="H91" s="139" t="str">
        <f t="shared" si="124"/>
        <v>December 2022</v>
      </c>
      <c r="I91" s="139" t="str">
        <f t="shared" si="124"/>
        <v>January 2023</v>
      </c>
      <c r="J91" s="139" t="str">
        <f t="shared" si="124"/>
        <v>February 2023</v>
      </c>
      <c r="K91" s="139" t="str">
        <f t="shared" si="124"/>
        <v>March 2023</v>
      </c>
      <c r="L91" s="139" t="str">
        <f t="shared" si="124"/>
        <v>April 2023</v>
      </c>
      <c r="M91" s="139" t="str">
        <f t="shared" si="124"/>
        <v>May 2023</v>
      </c>
      <c r="N91" s="139" t="str">
        <f t="shared" si="124"/>
        <v>June 2023</v>
      </c>
      <c r="O91" s="139" t="str">
        <f t="shared" si="124"/>
        <v>July 2023</v>
      </c>
      <c r="P91" s="139" t="str">
        <f t="shared" si="124"/>
        <v>August 2023</v>
      </c>
      <c r="Q91" s="120" t="s">
        <v>0</v>
      </c>
    </row>
    <row r="92" spans="1:18" x14ac:dyDescent="0.2">
      <c r="A92" s="29" t="s">
        <v>55</v>
      </c>
      <c r="B92" s="121">
        <f>+(B63/B66)*(B24*$B$148)</f>
        <v>258.02249885080442</v>
      </c>
      <c r="C92" s="121">
        <f t="shared" ref="C92:M92" si="125">+(C63/C66)*(C24*$B$148)</f>
        <v>920.12158265062772</v>
      </c>
      <c r="D92" s="121">
        <f t="shared" si="125"/>
        <v>1522.6492906087904</v>
      </c>
      <c r="E92" s="121">
        <f t="shared" si="125"/>
        <v>1844.6529335918704</v>
      </c>
      <c r="F92" s="121">
        <f t="shared" si="125"/>
        <v>92.151592574601125</v>
      </c>
      <c r="G92" s="121">
        <f t="shared" si="125"/>
        <v>3147.7716479439978</v>
      </c>
      <c r="H92" s="121">
        <f t="shared" si="125"/>
        <v>4041.6405610405977</v>
      </c>
      <c r="I92" s="121">
        <f t="shared" si="125"/>
        <v>4624.3533395000795</v>
      </c>
      <c r="J92" s="121">
        <f t="shared" si="125"/>
        <v>153803.89587898023</v>
      </c>
      <c r="K92" s="121">
        <f t="shared" si="125"/>
        <v>183119.1078246588</v>
      </c>
      <c r="L92" s="121">
        <f t="shared" si="125"/>
        <v>306406.08260096703</v>
      </c>
      <c r="M92" s="121">
        <f t="shared" si="125"/>
        <v>199840.74435858574</v>
      </c>
      <c r="N92" s="121">
        <f>+($Q$63/$Q$66)*(N24*$B$148)</f>
        <v>235890.49229163129</v>
      </c>
      <c r="O92" s="121">
        <f>+($Q$63/$Q$66)*(O24*$B$148)</f>
        <v>223542.4342136918</v>
      </c>
      <c r="P92" s="121">
        <f>+($Q$63/$Q$66)*(P24*$B$148)</f>
        <v>223542.4342136918</v>
      </c>
      <c r="Q92" s="121">
        <f>SUM(B92:P92)</f>
        <v>1542596.5548289684</v>
      </c>
    </row>
    <row r="93" spans="1:18" x14ac:dyDescent="0.2">
      <c r="A93" s="29" t="s">
        <v>57</v>
      </c>
      <c r="B93" s="123">
        <f>+(B64/B66)*(B24*$B$148)</f>
        <v>358.15085063395992</v>
      </c>
      <c r="C93" s="123">
        <f t="shared" ref="C93:M93" si="126">+(C64/C66)*(C24*$B$148)</f>
        <v>1035.7443842252067</v>
      </c>
      <c r="D93" s="123">
        <f t="shared" si="126"/>
        <v>1786.3986721810006</v>
      </c>
      <c r="E93" s="123">
        <f t="shared" si="126"/>
        <v>2648.10919807951</v>
      </c>
      <c r="F93" s="123">
        <f t="shared" si="126"/>
        <v>4533.2821376605489</v>
      </c>
      <c r="G93" s="123">
        <f t="shared" si="126"/>
        <v>3699.3846353672398</v>
      </c>
      <c r="H93" s="123">
        <f t="shared" si="126"/>
        <v>4292.4477824108262</v>
      </c>
      <c r="I93" s="123">
        <f t="shared" si="126"/>
        <v>5097.2540143634969</v>
      </c>
      <c r="J93" s="123">
        <f t="shared" si="126"/>
        <v>169965.72897066915</v>
      </c>
      <c r="K93" s="123">
        <f t="shared" si="126"/>
        <v>193159.72373950997</v>
      </c>
      <c r="L93" s="123">
        <f t="shared" si="126"/>
        <v>187189.60912318976</v>
      </c>
      <c r="M93" s="123">
        <f t="shared" si="126"/>
        <v>278574.37533461431</v>
      </c>
      <c r="N93" s="123">
        <f>+($Q$64/$Q$66)*(N24*$B$148)</f>
        <v>292462.43552769604</v>
      </c>
      <c r="O93" s="123">
        <f>+($Q$64/$Q$66)*(O24*$B$148)</f>
        <v>277153.03028449137</v>
      </c>
      <c r="P93" s="123">
        <f>+($Q$64/$Q$66)*(P24*$B$148)</f>
        <v>277153.03028449137</v>
      </c>
      <c r="Q93" s="123">
        <f>SUM(B93:P93)</f>
        <v>1699108.7049395838</v>
      </c>
    </row>
    <row r="94" spans="1:18" x14ac:dyDescent="0.2">
      <c r="A94" s="29" t="s">
        <v>126</v>
      </c>
      <c r="B94" s="123">
        <f>+(B65/B66)*(B24*$B$148)</f>
        <v>265.69665054474245</v>
      </c>
      <c r="C94" s="123">
        <f t="shared" ref="C94:M94" si="127">+(C65/C66)*(C24*$B$148)</f>
        <v>768.37403321531667</v>
      </c>
      <c r="D94" s="123">
        <f t="shared" si="127"/>
        <v>1325.2520373652706</v>
      </c>
      <c r="E94" s="123">
        <f t="shared" si="127"/>
        <v>1964.5178685446767</v>
      </c>
      <c r="F94" s="123">
        <f t="shared" si="127"/>
        <v>3363.04627003214</v>
      </c>
      <c r="G94" s="123">
        <f t="shared" si="127"/>
        <v>2744.4137170096915</v>
      </c>
      <c r="H94" s="123">
        <f t="shared" si="127"/>
        <v>3184.3816569339774</v>
      </c>
      <c r="I94" s="123">
        <f t="shared" si="127"/>
        <v>3781.4326465882286</v>
      </c>
      <c r="J94" s="123">
        <f t="shared" si="127"/>
        <v>126090.23516540269</v>
      </c>
      <c r="K94" s="123">
        <f t="shared" si="127"/>
        <v>143296.85845321597</v>
      </c>
      <c r="L94" s="123">
        <f t="shared" si="127"/>
        <v>138867.88829700509</v>
      </c>
      <c r="M94" s="123">
        <f t="shared" si="127"/>
        <v>206662.30032972232</v>
      </c>
      <c r="N94" s="123">
        <f>+($Q$65/$Q$66)*(N24*$B$148)</f>
        <v>216965.25220561068</v>
      </c>
      <c r="O94" s="123">
        <f>+($Q$65/$Q$66)*(O24*$B$148)</f>
        <v>205607.86552544936</v>
      </c>
      <c r="P94" s="123">
        <f>+($Q$65/$Q$66)*(P24*$B$148)</f>
        <v>205607.86552544936</v>
      </c>
      <c r="Q94" s="123">
        <f>SUM(B94:P94)</f>
        <v>1260495.3803820896</v>
      </c>
    </row>
    <row r="95" spans="1:18" x14ac:dyDescent="0.2">
      <c r="A95" s="32" t="s">
        <v>91</v>
      </c>
      <c r="B95" s="136">
        <f>+B24*$B$149</f>
        <v>-2.9506823602533493E-8</v>
      </c>
      <c r="C95" s="136">
        <f t="shared" ref="C95:P95" si="128">+C24*$B$149</f>
        <v>-9.1151381871438917E-8</v>
      </c>
      <c r="D95" s="136">
        <f t="shared" si="128"/>
        <v>-1.5506080558497395E-7</v>
      </c>
      <c r="E95" s="136">
        <f t="shared" si="128"/>
        <v>-2.1605658647211887E-7</v>
      </c>
      <c r="F95" s="136">
        <f t="shared" si="128"/>
        <v>-2.6728958940928568E-7</v>
      </c>
      <c r="G95" s="136">
        <f t="shared" si="128"/>
        <v>-3.2092798718785328E-7</v>
      </c>
      <c r="H95" s="136">
        <f t="shared" si="128"/>
        <v>-3.8540086686368055E-7</v>
      </c>
      <c r="I95" s="136">
        <f t="shared" si="128"/>
        <v>-4.518033489946975E-7</v>
      </c>
      <c r="J95" s="136">
        <f t="shared" si="128"/>
        <v>-1.5052032085092374E-5</v>
      </c>
      <c r="K95" s="136">
        <f t="shared" si="128"/>
        <v>-1.7384680545879353E-5</v>
      </c>
      <c r="L95" s="136">
        <f t="shared" si="128"/>
        <v>-2.1161839375516605E-5</v>
      </c>
      <c r="M95" s="136">
        <f t="shared" si="128"/>
        <v>-2.2922265850997031E-5</v>
      </c>
      <c r="N95" s="136">
        <f t="shared" si="128"/>
        <v>-2.493788434238755E-5</v>
      </c>
      <c r="O95" s="136">
        <f t="shared" si="128"/>
        <v>-2.363247164343044E-5</v>
      </c>
      <c r="P95" s="136">
        <f t="shared" si="128"/>
        <v>-2.363247164343044E-5</v>
      </c>
      <c r="Q95" s="136">
        <f>SUM(B95:P95)</f>
        <v>-1.5064084287672039E-4</v>
      </c>
    </row>
    <row r="96" spans="1:18" ht="15.75" x14ac:dyDescent="0.25">
      <c r="A96" s="87" t="s">
        <v>56</v>
      </c>
      <c r="B96" s="124">
        <f>SUM(B92:B95)</f>
        <v>881.87</v>
      </c>
      <c r="C96" s="125">
        <f t="shared" ref="C96:M96" si="129">SUM(C92:C95)</f>
        <v>2724.24</v>
      </c>
      <c r="D96" s="124">
        <f t="shared" si="129"/>
        <v>4634.3000000000011</v>
      </c>
      <c r="E96" s="125">
        <f t="shared" si="129"/>
        <v>6457.28</v>
      </c>
      <c r="F96" s="124">
        <f t="shared" si="129"/>
        <v>7988.48</v>
      </c>
      <c r="G96" s="125">
        <f t="shared" si="129"/>
        <v>9591.5700000000015</v>
      </c>
      <c r="H96" s="124">
        <f t="shared" si="129"/>
        <v>11518.470000000001</v>
      </c>
      <c r="I96" s="125">
        <f t="shared" si="129"/>
        <v>13503.04</v>
      </c>
      <c r="J96" s="124">
        <f t="shared" si="129"/>
        <v>449859.86000000004</v>
      </c>
      <c r="K96" s="125">
        <f t="shared" si="129"/>
        <v>519575.69000000006</v>
      </c>
      <c r="L96" s="124">
        <f t="shared" si="129"/>
        <v>632463.57999999996</v>
      </c>
      <c r="M96" s="125">
        <f t="shared" si="129"/>
        <v>685077.42</v>
      </c>
      <c r="N96" s="125">
        <f t="shared" ref="N96:O96" si="130">SUM(N92:N95)</f>
        <v>745318.18</v>
      </c>
      <c r="O96" s="125">
        <f t="shared" si="130"/>
        <v>706303.33000000007</v>
      </c>
      <c r="P96" s="125">
        <f>SUM(P92:P95)</f>
        <v>706303.33000000007</v>
      </c>
      <c r="Q96" s="125">
        <f>SUM(Q92:Q95)</f>
        <v>4502200.6400000015</v>
      </c>
    </row>
    <row r="97" spans="1:17" x14ac:dyDescent="0.2">
      <c r="A97" s="29" t="s">
        <v>70</v>
      </c>
      <c r="B97" s="126">
        <f>+(B67/B70)*(B25*$B$148)</f>
        <v>842.66127372253129</v>
      </c>
      <c r="C97" s="127">
        <f t="shared" ref="C97:M97" si="131">+(C67/C70)*(C25*$B$148)</f>
        <v>5329.746787552649</v>
      </c>
      <c r="D97" s="126">
        <f t="shared" si="131"/>
        <v>11073.960888422514</v>
      </c>
      <c r="E97" s="127">
        <f t="shared" si="131"/>
        <v>16697.821630936996</v>
      </c>
      <c r="F97" s="126">
        <f t="shared" si="131"/>
        <v>851.94666801490268</v>
      </c>
      <c r="G97" s="127">
        <f t="shared" si="131"/>
        <v>34673.527274960768</v>
      </c>
      <c r="H97" s="126">
        <f t="shared" si="131"/>
        <v>51238.511002071056</v>
      </c>
      <c r="I97" s="127">
        <f t="shared" si="131"/>
        <v>62872.906111938602</v>
      </c>
      <c r="J97" s="126">
        <f t="shared" si="131"/>
        <v>70381.161143424193</v>
      </c>
      <c r="K97" s="127">
        <f t="shared" si="131"/>
        <v>81124.464308075505</v>
      </c>
      <c r="L97" s="126">
        <f t="shared" si="131"/>
        <v>129220.42123490766</v>
      </c>
      <c r="M97" s="127">
        <f t="shared" si="131"/>
        <v>75018.245510597349</v>
      </c>
      <c r="N97" s="127">
        <f>+($Q$67/$Q$70)*(N25*$B$148)</f>
        <v>97575.891640336355</v>
      </c>
      <c r="O97" s="127">
        <f>+($Q$67/$Q$70)*(O25*$B$148)</f>
        <v>97575.891640336355</v>
      </c>
      <c r="P97" s="127">
        <f>+($Q$67/$Q$70)*(P25*$B$148)</f>
        <v>97575.891640336355</v>
      </c>
      <c r="Q97" s="127">
        <f>SUM(B97:P97)</f>
        <v>832053.04875563376</v>
      </c>
    </row>
    <row r="98" spans="1:17" x14ac:dyDescent="0.2">
      <c r="A98" s="29" t="s">
        <v>58</v>
      </c>
      <c r="B98" s="126">
        <f>+(B68/B70)*(B25*$B$148)</f>
        <v>1169.6648666104031</v>
      </c>
      <c r="C98" s="127">
        <f t="shared" ref="C98:M98" si="132">+(C68/C70)*(C25*$B$148)</f>
        <v>5999.4846371542835</v>
      </c>
      <c r="D98" s="126">
        <f t="shared" si="132"/>
        <v>12992.163781852896</v>
      </c>
      <c r="E98" s="127">
        <f t="shared" si="132"/>
        <v>23970.717867585608</v>
      </c>
      <c r="F98" s="126">
        <f t="shared" si="132"/>
        <v>41910.450137405438</v>
      </c>
      <c r="G98" s="127">
        <f t="shared" si="132"/>
        <v>40749.688470344874</v>
      </c>
      <c r="H98" s="126">
        <f t="shared" si="132"/>
        <v>54418.157642976112</v>
      </c>
      <c r="I98" s="127">
        <f t="shared" si="132"/>
        <v>69302.48377867676</v>
      </c>
      <c r="J98" s="126">
        <f t="shared" si="132"/>
        <v>77776.868548777595</v>
      </c>
      <c r="K98" s="127">
        <f t="shared" si="132"/>
        <v>85572.605157534228</v>
      </c>
      <c r="L98" s="126">
        <f t="shared" si="132"/>
        <v>78943.342270905618</v>
      </c>
      <c r="M98" s="127">
        <f t="shared" si="132"/>
        <v>104574.07428272571</v>
      </c>
      <c r="N98" s="127">
        <f>+($Q$68/$Q$70)*(N25*$B$148)</f>
        <v>120976.82546068481</v>
      </c>
      <c r="O98" s="127">
        <f>+($Q$68/$Q$70)*(O25*$B$148)</f>
        <v>120976.82546068481</v>
      </c>
      <c r="P98" s="127">
        <f>+($Q$68/$Q$70)*(P25*$B$148)</f>
        <v>120976.82546068481</v>
      </c>
      <c r="Q98" s="127">
        <f>SUM(B98:P98)</f>
        <v>960310.17782460409</v>
      </c>
    </row>
    <row r="99" spans="1:17" x14ac:dyDescent="0.2">
      <c r="A99" s="29" t="s">
        <v>127</v>
      </c>
      <c r="B99" s="123">
        <f>+(B69/B70)*(B25*$B$148)</f>
        <v>867.72385976343037</v>
      </c>
      <c r="C99" s="123">
        <f t="shared" ref="C99:M99" si="133">+(C69/C70)*(C25*$B$148)</f>
        <v>4450.7585758210589</v>
      </c>
      <c r="D99" s="123">
        <f t="shared" si="133"/>
        <v>9638.3253308523144</v>
      </c>
      <c r="E99" s="123">
        <f t="shared" si="133"/>
        <v>17782.840503433141</v>
      </c>
      <c r="F99" s="123">
        <f t="shared" si="133"/>
        <v>31091.553197050769</v>
      </c>
      <c r="G99" s="123">
        <f t="shared" si="133"/>
        <v>30230.434258229467</v>
      </c>
      <c r="H99" s="123">
        <f t="shared" si="133"/>
        <v>40370.481359838814</v>
      </c>
      <c r="I99" s="123">
        <f t="shared" si="133"/>
        <v>51412.52011552739</v>
      </c>
      <c r="J99" s="123">
        <f t="shared" si="133"/>
        <v>57699.300314686108</v>
      </c>
      <c r="K99" s="123">
        <f t="shared" si="133"/>
        <v>63482.620542091958</v>
      </c>
      <c r="L99" s="123">
        <f t="shared" si="133"/>
        <v>58564.656503111335</v>
      </c>
      <c r="M99" s="123">
        <f t="shared" si="133"/>
        <v>77578.990215281738</v>
      </c>
      <c r="N99" s="123">
        <f>+($Q$69/$Q$70)*(N25*$B$148)</f>
        <v>89747.482909294384</v>
      </c>
      <c r="O99" s="123">
        <f>+($Q$69/$Q$70)*(O25*$B$148)</f>
        <v>89747.482909294384</v>
      </c>
      <c r="P99" s="123">
        <f>+($Q$69/$Q$70)*(P25*$B$148)</f>
        <v>89747.482909294384</v>
      </c>
      <c r="Q99" s="123">
        <f>SUM(B99:P99)</f>
        <v>712412.65350357082</v>
      </c>
    </row>
    <row r="100" spans="1:17" x14ac:dyDescent="0.2">
      <c r="A100" s="32" t="s">
        <v>92</v>
      </c>
      <c r="B100" s="136">
        <f>+B25*$B$149</f>
        <v>-9.6364687897849543E-8</v>
      </c>
      <c r="C100" s="136">
        <f t="shared" ref="C100:P100" si="134">+C25*$B$149</f>
        <v>-5.2798868470380274E-7</v>
      </c>
      <c r="D100" s="136">
        <f t="shared" si="134"/>
        <v>-1.127730006429984E-6</v>
      </c>
      <c r="E100" s="136">
        <f t="shared" si="134"/>
        <v>-1.9557469456775422E-6</v>
      </c>
      <c r="F100" s="136">
        <f t="shared" si="134"/>
        <v>-2.4711073911124413E-6</v>
      </c>
      <c r="G100" s="136">
        <f t="shared" si="134"/>
        <v>-3.5351056431376654E-6</v>
      </c>
      <c r="H100" s="136">
        <f t="shared" si="134"/>
        <v>-4.8859779289812545E-6</v>
      </c>
      <c r="I100" s="136">
        <f t="shared" si="134"/>
        <v>-6.1427376778071536E-6</v>
      </c>
      <c r="J100" s="136">
        <f t="shared" si="134"/>
        <v>-6.8878586680559797E-6</v>
      </c>
      <c r="K100" s="136">
        <f t="shared" si="134"/>
        <v>-7.7016697582589762E-6</v>
      </c>
      <c r="L100" s="136">
        <f t="shared" si="134"/>
        <v>-8.9245676105576425E-6</v>
      </c>
      <c r="M100" s="136">
        <f t="shared" si="134"/>
        <v>-8.6047926336109149E-6</v>
      </c>
      <c r="N100" s="136">
        <f t="shared" si="134"/>
        <v>-1.0315533602487664E-5</v>
      </c>
      <c r="O100" s="136">
        <f t="shared" si="134"/>
        <v>-1.0315533602487664E-5</v>
      </c>
      <c r="P100" s="136">
        <f t="shared" si="134"/>
        <v>-1.0315533602487664E-5</v>
      </c>
      <c r="Q100" s="136">
        <f>SUM(B100:P100)</f>
        <v>-8.3808248443694187E-5</v>
      </c>
    </row>
    <row r="101" spans="1:17" ht="15.75" x14ac:dyDescent="0.25">
      <c r="A101" s="87" t="s">
        <v>59</v>
      </c>
      <c r="B101" s="124">
        <f>SUM(B97:B100)</f>
        <v>2880.05</v>
      </c>
      <c r="C101" s="125">
        <f t="shared" ref="C101:M101" si="135">SUM(C97:C100)</f>
        <v>15779.990000000003</v>
      </c>
      <c r="D101" s="124">
        <f t="shared" si="135"/>
        <v>33704.449999999997</v>
      </c>
      <c r="E101" s="125">
        <f t="shared" si="135"/>
        <v>58451.37999999999</v>
      </c>
      <c r="F101" s="124">
        <f t="shared" si="135"/>
        <v>73853.950000000012</v>
      </c>
      <c r="G101" s="125">
        <f t="shared" si="135"/>
        <v>105653.65</v>
      </c>
      <c r="H101" s="124">
        <f t="shared" si="135"/>
        <v>146027.15</v>
      </c>
      <c r="I101" s="125">
        <f t="shared" si="135"/>
        <v>183587.91</v>
      </c>
      <c r="J101" s="124">
        <f t="shared" si="135"/>
        <v>205857.33000000005</v>
      </c>
      <c r="K101" s="125">
        <f t="shared" si="135"/>
        <v>230179.69000000003</v>
      </c>
      <c r="L101" s="124">
        <f t="shared" si="135"/>
        <v>266728.42000000004</v>
      </c>
      <c r="M101" s="125">
        <f t="shared" si="135"/>
        <v>257171.31</v>
      </c>
      <c r="N101" s="125">
        <f t="shared" ref="N101:P101" si="136">SUM(N97:N100)</f>
        <v>308300.19999999995</v>
      </c>
      <c r="O101" s="125">
        <f t="shared" si="136"/>
        <v>308300.19999999995</v>
      </c>
      <c r="P101" s="125">
        <f t="shared" si="136"/>
        <v>308300.19999999995</v>
      </c>
      <c r="Q101" s="125">
        <f>SUM(Q97:Q100)</f>
        <v>2504775.8800000004</v>
      </c>
    </row>
    <row r="102" spans="1:17" x14ac:dyDescent="0.2">
      <c r="A102" s="29" t="s">
        <v>60</v>
      </c>
      <c r="B102" s="126">
        <f>+(B71/B74)*(B26*$B$148)</f>
        <v>92.669571335516679</v>
      </c>
      <c r="C102" s="127">
        <f t="shared" ref="C102:M102" si="137">+(C71/C74)*(C26*$B$148)</f>
        <v>2262.0471862477498</v>
      </c>
      <c r="D102" s="126">
        <f t="shared" si="137"/>
        <v>5507.8494968480454</v>
      </c>
      <c r="E102" s="127">
        <f t="shared" si="137"/>
        <v>7391.2055465294061</v>
      </c>
      <c r="F102" s="126">
        <f t="shared" si="137"/>
        <v>438.48605738399516</v>
      </c>
      <c r="G102" s="127">
        <f t="shared" si="137"/>
        <v>17664.32337892794</v>
      </c>
      <c r="H102" s="126">
        <f t="shared" si="137"/>
        <v>23793.082103548306</v>
      </c>
      <c r="I102" s="127">
        <f t="shared" si="137"/>
        <v>31082.123541726003</v>
      </c>
      <c r="J102" s="126">
        <f t="shared" si="137"/>
        <v>35754.48005874356</v>
      </c>
      <c r="K102" s="127">
        <f t="shared" si="137"/>
        <v>38439.88699182756</v>
      </c>
      <c r="L102" s="126">
        <f t="shared" si="137"/>
        <v>61764.832604351046</v>
      </c>
      <c r="M102" s="127">
        <f t="shared" si="137"/>
        <v>41307.011765995027</v>
      </c>
      <c r="N102" s="127">
        <f>+($Q$71/$Q$74)*(N26*$B$148)</f>
        <v>46593.810742709778</v>
      </c>
      <c r="O102" s="127">
        <f>+($Q$71/$Q$74)*(O26*$B$148)</f>
        <v>46593.810742709778</v>
      </c>
      <c r="P102" s="127">
        <f>+($Q$71/$Q$74)*(P26*$B$148)</f>
        <v>46593.810742709778</v>
      </c>
      <c r="Q102" s="127">
        <f>SUM(B102:P102)</f>
        <v>405279.43053159351</v>
      </c>
    </row>
    <row r="103" spans="1:17" x14ac:dyDescent="0.2">
      <c r="A103" s="29" t="s">
        <v>61</v>
      </c>
      <c r="B103" s="126">
        <f>+(B72/B74)*(B26*$B$148)</f>
        <v>128.63097509930839</v>
      </c>
      <c r="C103" s="127">
        <f t="shared" ref="C103:M103" si="138">+(C72/C74)*(C26*$B$148)</f>
        <v>2546.2968311821214</v>
      </c>
      <c r="D103" s="126">
        <f t="shared" si="138"/>
        <v>6461.9049668787202</v>
      </c>
      <c r="E103" s="127">
        <f t="shared" si="138"/>
        <v>10610.515934383064</v>
      </c>
      <c r="F103" s="126">
        <f t="shared" si="138"/>
        <v>21570.769341573196</v>
      </c>
      <c r="G103" s="127">
        <f t="shared" si="138"/>
        <v>20759.805317597031</v>
      </c>
      <c r="H103" s="126">
        <f t="shared" si="138"/>
        <v>25269.580808262817</v>
      </c>
      <c r="I103" s="127">
        <f t="shared" si="138"/>
        <v>34260.677583411358</v>
      </c>
      <c r="J103" s="126">
        <f t="shared" si="138"/>
        <v>39511.588635676657</v>
      </c>
      <c r="K103" s="127">
        <f t="shared" si="138"/>
        <v>40547.58688150462</v>
      </c>
      <c r="L103" s="126">
        <f t="shared" si="138"/>
        <v>37733.372719345323</v>
      </c>
      <c r="M103" s="127">
        <f t="shared" si="138"/>
        <v>57581.225706416597</v>
      </c>
      <c r="N103" s="127">
        <f>+($Q$72/$Q$74)*(N26*$B$148)</f>
        <v>57768.073777377649</v>
      </c>
      <c r="O103" s="127">
        <f>+($Q$72/$Q$74)*(O26*$B$148)</f>
        <v>57768.073777377649</v>
      </c>
      <c r="P103" s="127">
        <f>+($Q$72/$Q$74)*(P26*$B$148)</f>
        <v>57768.073777377649</v>
      </c>
      <c r="Q103" s="127">
        <f>SUM(B103:P103)</f>
        <v>470286.17703346384</v>
      </c>
    </row>
    <row r="104" spans="1:17" x14ac:dyDescent="0.2">
      <c r="A104" s="29" t="s">
        <v>128</v>
      </c>
      <c r="B104" s="123">
        <f>+(B73/B74)*(B26*$B$148)</f>
        <v>95.425766130622449</v>
      </c>
      <c r="C104" s="123">
        <f t="shared" ref="C104:M104" si="139">+(C73/C74)*(C26*$B$148)</f>
        <v>1888.9876694066807</v>
      </c>
      <c r="D104" s="123">
        <f t="shared" si="139"/>
        <v>4793.8082902843407</v>
      </c>
      <c r="E104" s="123">
        <f t="shared" si="139"/>
        <v>7871.4835882337948</v>
      </c>
      <c r="F104" s="123">
        <f t="shared" si="139"/>
        <v>16002.422325907412</v>
      </c>
      <c r="G104" s="123">
        <f t="shared" si="139"/>
        <v>15400.803206032722</v>
      </c>
      <c r="H104" s="123">
        <f t="shared" si="139"/>
        <v>18746.410887490001</v>
      </c>
      <c r="I104" s="123">
        <f t="shared" si="139"/>
        <v>25416.517391232737</v>
      </c>
      <c r="J104" s="123">
        <f t="shared" si="139"/>
        <v>29311.941615210191</v>
      </c>
      <c r="K104" s="123">
        <f t="shared" si="139"/>
        <v>30080.503686614327</v>
      </c>
      <c r="L104" s="123">
        <f t="shared" si="139"/>
        <v>27992.759555397264</v>
      </c>
      <c r="M104" s="123">
        <f t="shared" si="139"/>
        <v>42717.024770572643</v>
      </c>
      <c r="N104" s="123">
        <f>+($Q$73/$Q$74)*(N26*$B$148)</f>
        <v>42855.639484838386</v>
      </c>
      <c r="O104" s="123">
        <f>+($Q$73/$Q$74)*(O26*$B$148)</f>
        <v>42855.639484838386</v>
      </c>
      <c r="P104" s="123">
        <f>+($Q$73/$Q$74)*(P26*$B$148)</f>
        <v>42855.639484838386</v>
      </c>
      <c r="Q104" s="123">
        <f>SUM(B104:P104)</f>
        <v>348885.00720702793</v>
      </c>
    </row>
    <row r="105" spans="1:17" x14ac:dyDescent="0.2">
      <c r="A105" s="32" t="s">
        <v>93</v>
      </c>
      <c r="B105" s="136">
        <f>+B26*$B$149</f>
        <v>-1.0597466105930409E-8</v>
      </c>
      <c r="C105" s="136">
        <f t="shared" ref="C105:P105" si="140">+C26*$B$149</f>
        <v>-2.240885671182057E-7</v>
      </c>
      <c r="D105" s="136">
        <f t="shared" si="140"/>
        <v>-5.6089841939974818E-7</v>
      </c>
      <c r="E105" s="136">
        <f t="shared" si="140"/>
        <v>-8.6570140494849589E-7</v>
      </c>
      <c r="F105" s="136">
        <f t="shared" si="140"/>
        <v>-1.2718471763711242E-6</v>
      </c>
      <c r="G105" s="136">
        <f t="shared" si="140"/>
        <v>-1.8009488598251518E-6</v>
      </c>
      <c r="H105" s="136">
        <f t="shared" si="140"/>
        <v>-2.2688495800743954E-6</v>
      </c>
      <c r="I105" s="136">
        <f t="shared" si="140"/>
        <v>-3.036750543344347E-6</v>
      </c>
      <c r="J105" s="136">
        <f t="shared" si="140"/>
        <v>-3.4991154056799137E-6</v>
      </c>
      <c r="K105" s="136">
        <f t="shared" si="140"/>
        <v>-3.6493469269152391E-6</v>
      </c>
      <c r="L105" s="136">
        <f t="shared" si="140"/>
        <v>-4.2657686637240618E-6</v>
      </c>
      <c r="M105" s="136">
        <f t="shared" si="140"/>
        <v>-4.7380243052314151E-6</v>
      </c>
      <c r="N105" s="136">
        <f t="shared" si="140"/>
        <v>-4.9258071052079569E-6</v>
      </c>
      <c r="O105" s="136">
        <f t="shared" si="140"/>
        <v>-4.9258071052079569E-6</v>
      </c>
      <c r="P105" s="136">
        <f t="shared" si="140"/>
        <v>-4.9258071052079569E-6</v>
      </c>
      <c r="Q105" s="136">
        <f>SUM(B105:P105)</f>
        <v>-4.09693586343619E-5</v>
      </c>
    </row>
    <row r="106" spans="1:17" ht="15.75" x14ac:dyDescent="0.25">
      <c r="A106" s="87" t="s">
        <v>62</v>
      </c>
      <c r="B106" s="124">
        <f>SUM(B102:B105)</f>
        <v>316.72631255485004</v>
      </c>
      <c r="C106" s="125">
        <f t="shared" ref="C106:M106" si="141">SUM(C102:C105)</f>
        <v>6697.3316866124633</v>
      </c>
      <c r="D106" s="124">
        <f t="shared" si="141"/>
        <v>16763.562753450205</v>
      </c>
      <c r="E106" s="125">
        <f t="shared" si="141"/>
        <v>25873.205068280564</v>
      </c>
      <c r="F106" s="124">
        <f t="shared" si="141"/>
        <v>38011.677723592758</v>
      </c>
      <c r="G106" s="125">
        <f t="shared" si="141"/>
        <v>53824.931900756746</v>
      </c>
      <c r="H106" s="124">
        <f t="shared" si="141"/>
        <v>67809.073797032281</v>
      </c>
      <c r="I106" s="125">
        <f t="shared" si="141"/>
        <v>90759.318513333346</v>
      </c>
      <c r="J106" s="124">
        <f t="shared" si="141"/>
        <v>104578.0103061313</v>
      </c>
      <c r="K106" s="125">
        <f t="shared" si="141"/>
        <v>109067.97755629716</v>
      </c>
      <c r="L106" s="124">
        <f t="shared" si="141"/>
        <v>127490.96487482787</v>
      </c>
      <c r="M106" s="125">
        <f t="shared" si="141"/>
        <v>141605.26223824624</v>
      </c>
      <c r="N106" s="125">
        <f t="shared" ref="N106:P106" si="142">SUM(N102:N105)</f>
        <v>147217.524</v>
      </c>
      <c r="O106" s="125">
        <f t="shared" si="142"/>
        <v>147217.524</v>
      </c>
      <c r="P106" s="125">
        <f t="shared" si="142"/>
        <v>147217.524</v>
      </c>
      <c r="Q106" s="125">
        <f>SUM(Q102:Q105)</f>
        <v>1224450.614731116</v>
      </c>
    </row>
    <row r="107" spans="1:17" x14ac:dyDescent="0.2">
      <c r="A107" s="29" t="s">
        <v>63</v>
      </c>
      <c r="B107" s="126">
        <f>+(B75/B78)*(B27*$B$148)</f>
        <v>76.677653092047237</v>
      </c>
      <c r="C107" s="127">
        <f t="shared" ref="C107:M107" si="143">+(C75/C78)*(C27*$B$148)</f>
        <v>297.08026078057554</v>
      </c>
      <c r="D107" s="126">
        <f t="shared" si="143"/>
        <v>522.60818746663358</v>
      </c>
      <c r="E107" s="127">
        <f t="shared" si="143"/>
        <v>1798.2525260717634</v>
      </c>
      <c r="F107" s="126">
        <f t="shared" si="143"/>
        <v>94.045211251314569</v>
      </c>
      <c r="G107" s="127">
        <f t="shared" si="143"/>
        <v>3003.654373948023</v>
      </c>
      <c r="H107" s="126">
        <f t="shared" si="143"/>
        <v>3779.652424903702</v>
      </c>
      <c r="I107" s="127">
        <f t="shared" si="143"/>
        <v>4177.5381991697495</v>
      </c>
      <c r="J107" s="126">
        <f t="shared" si="143"/>
        <v>4195.0709146205154</v>
      </c>
      <c r="K107" s="127">
        <f t="shared" si="143"/>
        <v>7896.7592360735798</v>
      </c>
      <c r="L107" s="126">
        <f t="shared" si="143"/>
        <v>11417.971131737693</v>
      </c>
      <c r="M107" s="127">
        <f t="shared" si="143"/>
        <v>7652.3360653475074</v>
      </c>
      <c r="N107" s="127">
        <f>+($Q$75/$Q$78)*(N27*$B$148)</f>
        <v>8637.4810350156877</v>
      </c>
      <c r="O107" s="127">
        <f>+($Q$75/$Q$78)*(O27*$B$148)</f>
        <v>8637.4810350156877</v>
      </c>
      <c r="P107" s="127">
        <f>+($Q$75/$Q$78)*(P27*$B$148)</f>
        <v>8637.4810350156877</v>
      </c>
      <c r="Q107" s="127">
        <f>SUM(B107:P107)</f>
        <v>70824.089289510186</v>
      </c>
    </row>
    <row r="108" spans="1:17" x14ac:dyDescent="0.2">
      <c r="A108" s="29" t="s">
        <v>64</v>
      </c>
      <c r="B108" s="126">
        <f>+(B76/B78)*(B27*$B$148)</f>
        <v>106.43322479913958</v>
      </c>
      <c r="C108" s="127">
        <f t="shared" ref="C108:M108" si="144">+(C76/C78)*(C27*$B$148)</f>
        <v>334.4114748048122</v>
      </c>
      <c r="D108" s="126">
        <f t="shared" si="144"/>
        <v>613.13303598224309</v>
      </c>
      <c r="E108" s="127">
        <f t="shared" si="144"/>
        <v>2581.4985866630168</v>
      </c>
      <c r="F108" s="126">
        <f t="shared" si="144"/>
        <v>4626.4310912234851</v>
      </c>
      <c r="G108" s="127">
        <f t="shared" si="144"/>
        <v>3530.0122632512816</v>
      </c>
      <c r="H108" s="126">
        <f t="shared" si="144"/>
        <v>4014.2018041404849</v>
      </c>
      <c r="I108" s="127">
        <f t="shared" si="144"/>
        <v>4604.7461885781058</v>
      </c>
      <c r="J108" s="126">
        <f t="shared" si="144"/>
        <v>4635.8922309875115</v>
      </c>
      <c r="K108" s="127">
        <f t="shared" si="144"/>
        <v>8329.7470713811344</v>
      </c>
      <c r="L108" s="126">
        <f t="shared" si="144"/>
        <v>6975.4668383536291</v>
      </c>
      <c r="M108" s="127">
        <f t="shared" si="144"/>
        <v>10667.21818399724</v>
      </c>
      <c r="N108" s="127">
        <f>+($Q$76/$Q$78)*(N27*$B$148)</f>
        <v>10708.94680937203</v>
      </c>
      <c r="O108" s="127">
        <f>+($Q$76/$Q$78)*(O27*$B$148)</f>
        <v>10708.94680937203</v>
      </c>
      <c r="P108" s="127">
        <f>+($Q$76/$Q$78)*(P27*$B$148)</f>
        <v>10708.94680937203</v>
      </c>
      <c r="Q108" s="127">
        <f>SUM(B108:P108)</f>
        <v>83146.032422278178</v>
      </c>
    </row>
    <row r="109" spans="1:17" x14ac:dyDescent="0.2">
      <c r="A109" s="29" t="s">
        <v>129</v>
      </c>
      <c r="B109" s="123">
        <f>+(B77/B78)*(B27*$B$148)</f>
        <v>78.958215268266784</v>
      </c>
      <c r="C109" s="123">
        <f t="shared" ref="C109:M109" si="145">+(C77/C78)*(C27*$B$148)</f>
        <v>248.08542464952211</v>
      </c>
      <c r="D109" s="123">
        <f t="shared" si="145"/>
        <v>454.85692228927604</v>
      </c>
      <c r="E109" s="123">
        <f t="shared" si="145"/>
        <v>1915.1022983963896</v>
      </c>
      <c r="F109" s="123">
        <f t="shared" si="145"/>
        <v>3432.1495456845582</v>
      </c>
      <c r="G109" s="123">
        <f t="shared" si="145"/>
        <v>2618.7637375069298</v>
      </c>
      <c r="H109" s="123">
        <f t="shared" si="145"/>
        <v>2977.9628813019849</v>
      </c>
      <c r="I109" s="123">
        <f t="shared" si="145"/>
        <v>3416.0621846575573</v>
      </c>
      <c r="J109" s="123">
        <f t="shared" si="145"/>
        <v>3439.1682164638933</v>
      </c>
      <c r="K109" s="123">
        <f t="shared" si="145"/>
        <v>6179.4796418051183</v>
      </c>
      <c r="L109" s="123">
        <f t="shared" si="145"/>
        <v>5174.7977704013665</v>
      </c>
      <c r="M109" s="123">
        <f t="shared" si="145"/>
        <v>7913.5484191812138</v>
      </c>
      <c r="N109" s="123">
        <f>+($Q$77/$Q$78)*(N27*$B$148)</f>
        <v>7944.5051565254225</v>
      </c>
      <c r="O109" s="123">
        <f>+($Q$77/$Q$78)*(O27*$B$148)</f>
        <v>7944.5051565254225</v>
      </c>
      <c r="P109" s="123">
        <f>+($Q$77/$Q$78)*(P27*$B$148)</f>
        <v>7944.5051565254225</v>
      </c>
      <c r="Q109" s="123">
        <f>SUM(B109:P109)</f>
        <v>61682.450727182353</v>
      </c>
    </row>
    <row r="110" spans="1:17" x14ac:dyDescent="0.2">
      <c r="A110" s="32" t="s">
        <v>94</v>
      </c>
      <c r="B110" s="136">
        <f>+B27*$B$149</f>
        <v>-8.7686694221066379E-9</v>
      </c>
      <c r="C110" s="136">
        <f t="shared" ref="C110:P110" si="146">+C27*$B$149</f>
        <v>-2.9430106604148493E-8</v>
      </c>
      <c r="D110" s="136">
        <f t="shared" si="146"/>
        <v>-5.3220428075841292E-8</v>
      </c>
      <c r="E110" s="136">
        <f t="shared" si="146"/>
        <v>-2.1062189347618003E-7</v>
      </c>
      <c r="F110" s="136">
        <f t="shared" si="146"/>
        <v>-2.727818077392861E-7</v>
      </c>
      <c r="G110" s="136">
        <f t="shared" si="146"/>
        <v>-3.0623464750120806E-7</v>
      </c>
      <c r="H110" s="136">
        <f t="shared" si="146"/>
        <v>-3.6041832395149138E-7</v>
      </c>
      <c r="I110" s="136">
        <f t="shared" si="146"/>
        <v>-4.081491155640767E-7</v>
      </c>
      <c r="J110" s="136">
        <f t="shared" si="146"/>
        <v>-4.1055099013284963E-7</v>
      </c>
      <c r="K110" s="136">
        <f t="shared" si="146"/>
        <v>-7.4969040224016329E-7</v>
      </c>
      <c r="L110" s="136">
        <f t="shared" si="146"/>
        <v>-7.8857855987206118E-7</v>
      </c>
      <c r="M110" s="136">
        <f t="shared" si="146"/>
        <v>-8.7774335555291231E-7</v>
      </c>
      <c r="N110" s="136">
        <f t="shared" si="146"/>
        <v>-9.1313770281284115E-7</v>
      </c>
      <c r="O110" s="136">
        <f t="shared" si="146"/>
        <v>-9.1313770281284115E-7</v>
      </c>
      <c r="P110" s="136">
        <f t="shared" si="146"/>
        <v>-9.1313770281284115E-7</v>
      </c>
      <c r="Q110" s="136">
        <f>SUM(B110:P110)</f>
        <v>-7.2156014085708486E-6</v>
      </c>
    </row>
    <row r="111" spans="1:17" ht="15.75" x14ac:dyDescent="0.25">
      <c r="A111" s="87" t="s">
        <v>65</v>
      </c>
      <c r="B111" s="124">
        <f>SUM(B107:B110)</f>
        <v>262.06909315068492</v>
      </c>
      <c r="C111" s="125">
        <f t="shared" ref="C111:M111" si="147">SUM(C107:C110)</f>
        <v>879.57716020547969</v>
      </c>
      <c r="D111" s="124">
        <f t="shared" si="147"/>
        <v>1590.5981456849322</v>
      </c>
      <c r="E111" s="125">
        <f t="shared" si="147"/>
        <v>6294.8534109205484</v>
      </c>
      <c r="F111" s="124">
        <f t="shared" si="147"/>
        <v>8152.6258478865757</v>
      </c>
      <c r="G111" s="125">
        <f t="shared" si="147"/>
        <v>9152.4303744000008</v>
      </c>
      <c r="H111" s="124">
        <f t="shared" si="147"/>
        <v>10771.817109985754</v>
      </c>
      <c r="I111" s="125">
        <f t="shared" si="147"/>
        <v>12198.346571997265</v>
      </c>
      <c r="J111" s="124">
        <f t="shared" si="147"/>
        <v>12270.13136166137</v>
      </c>
      <c r="K111" s="125">
        <f t="shared" si="147"/>
        <v>22405.985948510144</v>
      </c>
      <c r="L111" s="124">
        <f t="shared" si="147"/>
        <v>23568.235739704109</v>
      </c>
      <c r="M111" s="125">
        <f t="shared" si="147"/>
        <v>26233.102667648218</v>
      </c>
      <c r="N111" s="125">
        <f t="shared" ref="N111:P111" si="148">SUM(N107:N110)</f>
        <v>27290.933000000005</v>
      </c>
      <c r="O111" s="125">
        <f t="shared" si="148"/>
        <v>27290.933000000005</v>
      </c>
      <c r="P111" s="125">
        <f t="shared" si="148"/>
        <v>27290.933000000005</v>
      </c>
      <c r="Q111" s="125">
        <f>SUM(Q107:Q110)</f>
        <v>215652.57243175511</v>
      </c>
    </row>
    <row r="112" spans="1:17" x14ac:dyDescent="0.2">
      <c r="A112" s="29" t="s">
        <v>66</v>
      </c>
      <c r="B112" s="126">
        <f>+(B79/B82)*(B28*$B$148)</f>
        <v>7.6364844981730098</v>
      </c>
      <c r="C112" s="127">
        <f t="shared" ref="C112:M112" si="149">+(C79/C82)*(C28*$B$148)</f>
        <v>31.066565571539797</v>
      </c>
      <c r="D112" s="126">
        <f t="shared" si="149"/>
        <v>63.671792053464578</v>
      </c>
      <c r="E112" s="127">
        <f t="shared" si="149"/>
        <v>90.723179096423038</v>
      </c>
      <c r="F112" s="126">
        <f t="shared" si="149"/>
        <v>5.6466259250624642</v>
      </c>
      <c r="G112" s="127">
        <f t="shared" si="149"/>
        <v>211.92621638173802</v>
      </c>
      <c r="H112" s="126">
        <f t="shared" si="149"/>
        <v>307.54241598006365</v>
      </c>
      <c r="I112" s="127">
        <f t="shared" si="149"/>
        <v>355.90950687200262</v>
      </c>
      <c r="J112" s="126">
        <f t="shared" si="149"/>
        <v>376.07186999745437</v>
      </c>
      <c r="K112" s="127">
        <f t="shared" si="149"/>
        <v>485.63363938455444</v>
      </c>
      <c r="L112" s="126">
        <f t="shared" si="149"/>
        <v>720.12255600315905</v>
      </c>
      <c r="M112" s="127">
        <f t="shared" si="149"/>
        <v>497.60571237452928</v>
      </c>
      <c r="N112" s="127">
        <f>+($Q$79/$Q$82)*(N28*$B$148)</f>
        <v>537.65454087762384</v>
      </c>
      <c r="O112" s="127">
        <f>+($Q$79/$Q$82)*(O28*$B$148)</f>
        <v>560.05615404675098</v>
      </c>
      <c r="P112" s="127">
        <f>+($Q$79/$Q$82)*(P28*$B$148)</f>
        <v>560.05615404675098</v>
      </c>
      <c r="Q112" s="127">
        <f>SUM(B112:P112)</f>
        <v>4811.3234131092895</v>
      </c>
    </row>
    <row r="113" spans="1:18" x14ac:dyDescent="0.2">
      <c r="A113" s="29" t="s">
        <v>67</v>
      </c>
      <c r="B113" s="126">
        <f>+(B80/B82)*(B28*$B$148)</f>
        <v>10.599905243118679</v>
      </c>
      <c r="C113" s="127">
        <f t="shared" ref="C113:M113" si="150">+(C80/C82)*(C28*$B$148)</f>
        <v>34.970411061565606</v>
      </c>
      <c r="D113" s="126">
        <f t="shared" si="150"/>
        <v>74.700881730246849</v>
      </c>
      <c r="E113" s="127">
        <f t="shared" si="150"/>
        <v>130.23852278755834</v>
      </c>
      <c r="F113" s="126">
        <f t="shared" si="150"/>
        <v>277.78021389406968</v>
      </c>
      <c r="G113" s="127">
        <f t="shared" si="150"/>
        <v>249.06393083686885</v>
      </c>
      <c r="H113" s="126">
        <f t="shared" si="150"/>
        <v>326.62699832019638</v>
      </c>
      <c r="I113" s="127">
        <f t="shared" si="150"/>
        <v>392.30570575501315</v>
      </c>
      <c r="J113" s="126">
        <f t="shared" si="150"/>
        <v>415.58981762207878</v>
      </c>
      <c r="K113" s="127">
        <f t="shared" si="150"/>
        <v>512.26148559312333</v>
      </c>
      <c r="L113" s="126">
        <f t="shared" si="150"/>
        <v>439.9370877101685</v>
      </c>
      <c r="M113" s="127">
        <f t="shared" si="150"/>
        <v>693.65321506478483</v>
      </c>
      <c r="N113" s="127">
        <f>+($Q$80/$Q$82)*(N28*$B$148)</f>
        <v>666.59638089382133</v>
      </c>
      <c r="O113" s="127">
        <f>+($Q$80/$Q$82)*(O28*$B$148)</f>
        <v>694.37041259891657</v>
      </c>
      <c r="P113" s="127">
        <f>+($Q$80/$Q$82)*(P28*$B$148)</f>
        <v>694.37041259891657</v>
      </c>
      <c r="Q113" s="127">
        <f>SUM(B113:P113)</f>
        <v>5613.0653817104485</v>
      </c>
    </row>
    <row r="114" spans="1:18" x14ac:dyDescent="0.2">
      <c r="A114" s="29" t="s">
        <v>130</v>
      </c>
      <c r="B114" s="123">
        <f>+(B81/B82)*(B28*$B$148)</f>
        <v>7.8636102595816011</v>
      </c>
      <c r="C114" s="123">
        <f t="shared" ref="C114:M114" si="151">+(C81/C82)*(C28*$B$148)</f>
        <v>25.943023369972199</v>
      </c>
      <c r="D114" s="123">
        <f t="shared" si="151"/>
        <v>55.417326222772644</v>
      </c>
      <c r="E114" s="123">
        <f t="shared" si="151"/>
        <v>96.618298126644703</v>
      </c>
      <c r="F114" s="123">
        <f t="shared" si="151"/>
        <v>206.07316019724624</v>
      </c>
      <c r="G114" s="123">
        <f t="shared" si="151"/>
        <v>184.76985280299979</v>
      </c>
      <c r="H114" s="123">
        <f t="shared" si="151"/>
        <v>242.31058572906645</v>
      </c>
      <c r="I114" s="123">
        <f t="shared" si="151"/>
        <v>291.03478740775682</v>
      </c>
      <c r="J114" s="123">
        <f t="shared" si="151"/>
        <v>308.3083124172714</v>
      </c>
      <c r="K114" s="123">
        <f t="shared" si="151"/>
        <v>380.02487506842704</v>
      </c>
      <c r="L114" s="123">
        <f t="shared" si="151"/>
        <v>326.37035633640767</v>
      </c>
      <c r="M114" s="123">
        <f t="shared" si="151"/>
        <v>514.59107261776262</v>
      </c>
      <c r="N114" s="123">
        <f>+($Q$81/$Q$82)*(N28*$B$148)</f>
        <v>494.51907828539481</v>
      </c>
      <c r="O114" s="123">
        <f>+($Q$81/$Q$82)*(O28*$B$148)</f>
        <v>515.12343341354051</v>
      </c>
      <c r="P114" s="123">
        <f>+($Q$81/$Q$82)*(P28*$B$148)</f>
        <v>515.12343341354051</v>
      </c>
      <c r="Q114" s="123">
        <f>SUM(B114:P114)</f>
        <v>4164.0912056683846</v>
      </c>
    </row>
    <row r="115" spans="1:18" x14ac:dyDescent="0.2">
      <c r="A115" s="32" t="s">
        <v>95</v>
      </c>
      <c r="B115" s="136">
        <f>+B28*$B$149</f>
        <v>-8.7328982279261594E-10</v>
      </c>
      <c r="C115" s="136">
        <f t="shared" ref="C115:P115" si="152">+C28*$B$149</f>
        <v>-3.0775937892898394E-9</v>
      </c>
      <c r="D115" s="136">
        <f t="shared" si="152"/>
        <v>-6.4840932857847137E-9</v>
      </c>
      <c r="E115" s="136">
        <f t="shared" si="152"/>
        <v>-1.0626029958715669E-8</v>
      </c>
      <c r="F115" s="136">
        <f t="shared" si="152"/>
        <v>-1.63783665998845E-8</v>
      </c>
      <c r="G115" s="136">
        <f t="shared" si="152"/>
        <v>-2.1606729347377763E-8</v>
      </c>
      <c r="H115" s="136">
        <f t="shared" si="152"/>
        <v>-2.9326477543343754E-8</v>
      </c>
      <c r="I115" s="136">
        <f t="shared" si="152"/>
        <v>-3.4772660855832416E-8</v>
      </c>
      <c r="J115" s="136">
        <f t="shared" si="152"/>
        <v>-3.6804314420582137E-8</v>
      </c>
      <c r="K115" s="136">
        <f t="shared" si="152"/>
        <v>-4.6104349142620743E-8</v>
      </c>
      <c r="L115" s="136">
        <f t="shared" si="152"/>
        <v>-4.9735026486345907E-8</v>
      </c>
      <c r="M115" s="136">
        <f t="shared" si="152"/>
        <v>-5.7076683686236928E-8</v>
      </c>
      <c r="N115" s="136">
        <f t="shared" si="152"/>
        <v>-5.6839791274536859E-8</v>
      </c>
      <c r="O115" s="136">
        <f t="shared" si="152"/>
        <v>-5.9208046203933847E-8</v>
      </c>
      <c r="P115" s="136">
        <f t="shared" si="152"/>
        <v>-5.9208046203933847E-8</v>
      </c>
      <c r="Q115" s="136">
        <f>SUM(B115:P115)</f>
        <v>-4.8812149862121152E-7</v>
      </c>
    </row>
    <row r="116" spans="1:18" ht="15.75" x14ac:dyDescent="0.25">
      <c r="A116" s="95" t="s">
        <v>68</v>
      </c>
      <c r="B116" s="131">
        <f>SUM(B112:B115)</f>
        <v>26.1</v>
      </c>
      <c r="C116" s="132">
        <f t="shared" ref="C116:M116" si="153">SUM(C112:C115)</f>
        <v>91.980000000000018</v>
      </c>
      <c r="D116" s="131">
        <f t="shared" si="153"/>
        <v>193.79</v>
      </c>
      <c r="E116" s="132">
        <f t="shared" si="153"/>
        <v>317.5800000000001</v>
      </c>
      <c r="F116" s="131">
        <f t="shared" si="153"/>
        <v>489.5</v>
      </c>
      <c r="G116" s="132">
        <f t="shared" si="153"/>
        <v>645.75999999999988</v>
      </c>
      <c r="H116" s="131">
        <f t="shared" si="153"/>
        <v>876.48000000000013</v>
      </c>
      <c r="I116" s="132">
        <f t="shared" si="153"/>
        <v>1039.2499999999998</v>
      </c>
      <c r="J116" s="131">
        <f t="shared" si="153"/>
        <v>1099.9700000000003</v>
      </c>
      <c r="K116" s="132">
        <f t="shared" si="153"/>
        <v>1377.9200000000005</v>
      </c>
      <c r="L116" s="131">
        <f t="shared" si="153"/>
        <v>1486.4300000000003</v>
      </c>
      <c r="M116" s="132">
        <f t="shared" si="153"/>
        <v>1705.85</v>
      </c>
      <c r="N116" s="148">
        <f t="shared" ref="N116:P116" si="154">SUM(N112:N115)</f>
        <v>1698.77</v>
      </c>
      <c r="O116" s="148">
        <f t="shared" si="154"/>
        <v>1769.5500000000002</v>
      </c>
      <c r="P116" s="148">
        <f t="shared" si="154"/>
        <v>1769.5500000000002</v>
      </c>
      <c r="Q116" s="148">
        <f>SUM(Q112:Q115)</f>
        <v>14588.48</v>
      </c>
    </row>
    <row r="117" spans="1:18" ht="16.5" thickBot="1" x14ac:dyDescent="0.3">
      <c r="A117" s="35" t="s">
        <v>69</v>
      </c>
      <c r="B117" s="133">
        <f t="shared" ref="B117:Q117" si="155">+B96+B101+B106+B111+B116</f>
        <v>4366.8154057055353</v>
      </c>
      <c r="C117" s="134">
        <f t="shared" si="155"/>
        <v>26173.118846817946</v>
      </c>
      <c r="D117" s="133">
        <f t="shared" si="155"/>
        <v>56886.700899135139</v>
      </c>
      <c r="E117" s="134">
        <f t="shared" si="155"/>
        <v>97394.298479201098</v>
      </c>
      <c r="F117" s="133">
        <f t="shared" si="155"/>
        <v>128496.23357147934</v>
      </c>
      <c r="G117" s="134">
        <f t="shared" si="155"/>
        <v>178868.34227515676</v>
      </c>
      <c r="H117" s="133">
        <f t="shared" si="155"/>
        <v>237002.99090701804</v>
      </c>
      <c r="I117" s="134">
        <f t="shared" si="155"/>
        <v>301087.86508533062</v>
      </c>
      <c r="J117" s="133">
        <f t="shared" si="155"/>
        <v>773665.30166779272</v>
      </c>
      <c r="K117" s="134">
        <f t="shared" si="155"/>
        <v>882607.26350480749</v>
      </c>
      <c r="L117" s="133">
        <f t="shared" si="155"/>
        <v>1051737.6306145319</v>
      </c>
      <c r="M117" s="134">
        <f t="shared" si="155"/>
        <v>1111792.9449058943</v>
      </c>
      <c r="N117" s="134">
        <f t="shared" si="155"/>
        <v>1229825.6069999998</v>
      </c>
      <c r="O117" s="134">
        <f t="shared" si="155"/>
        <v>1190881.537</v>
      </c>
      <c r="P117" s="134">
        <f t="shared" si="155"/>
        <v>1190881.537</v>
      </c>
      <c r="Q117" s="134">
        <f t="shared" si="155"/>
        <v>8461668.1871628724</v>
      </c>
    </row>
    <row r="118" spans="1:18" ht="21" thickBot="1" x14ac:dyDescent="0.35">
      <c r="A118" s="27" t="s">
        <v>99</v>
      </c>
      <c r="B118" s="139" t="str">
        <f>B91</f>
        <v>June 2022</v>
      </c>
      <c r="C118" s="139" t="str">
        <f t="shared" ref="C118:P118" si="156">C91</f>
        <v>July 2022</v>
      </c>
      <c r="D118" s="139" t="str">
        <f t="shared" si="156"/>
        <v>August 2022</v>
      </c>
      <c r="E118" s="139" t="str">
        <f t="shared" si="156"/>
        <v>September 2022</v>
      </c>
      <c r="F118" s="139" t="str">
        <f t="shared" si="156"/>
        <v>October 2022</v>
      </c>
      <c r="G118" s="139" t="str">
        <f t="shared" si="156"/>
        <v>November 2022</v>
      </c>
      <c r="H118" s="139" t="str">
        <f t="shared" si="156"/>
        <v>December 2022</v>
      </c>
      <c r="I118" s="139" t="str">
        <f t="shared" si="156"/>
        <v>January 2023</v>
      </c>
      <c r="J118" s="139" t="str">
        <f t="shared" si="156"/>
        <v>February 2023</v>
      </c>
      <c r="K118" s="139" t="str">
        <f t="shared" si="156"/>
        <v>March 2023</v>
      </c>
      <c r="L118" s="139" t="str">
        <f t="shared" si="156"/>
        <v>April 2023</v>
      </c>
      <c r="M118" s="139" t="str">
        <f t="shared" si="156"/>
        <v>May 2023</v>
      </c>
      <c r="N118" s="139" t="str">
        <f t="shared" si="156"/>
        <v>June 2023</v>
      </c>
      <c r="O118" s="139" t="str">
        <f t="shared" si="156"/>
        <v>July 2023</v>
      </c>
      <c r="P118" s="139" t="str">
        <f t="shared" si="156"/>
        <v>August 2023</v>
      </c>
      <c r="Q118" s="120" t="s">
        <v>0</v>
      </c>
    </row>
    <row r="119" spans="1:18" x14ac:dyDescent="0.2">
      <c r="A119" s="29" t="s">
        <v>55</v>
      </c>
      <c r="B119" s="121">
        <f t="shared" ref="B119:P121" si="157">+B63+B92</f>
        <v>3870590.9524988509</v>
      </c>
      <c r="C119" s="121">
        <f t="shared" si="157"/>
        <v>4867094.9515826507</v>
      </c>
      <c r="D119" s="121">
        <f t="shared" si="157"/>
        <v>4681383.949290609</v>
      </c>
      <c r="E119" s="121">
        <f t="shared" si="157"/>
        <v>3744464.5829335921</v>
      </c>
      <c r="F119" s="121">
        <f t="shared" si="157"/>
        <v>113911.5215925746</v>
      </c>
      <c r="G119" s="121">
        <f t="shared" si="157"/>
        <v>4656604.9716479443</v>
      </c>
      <c r="H119" s="121">
        <f t="shared" si="157"/>
        <v>5170388.8905610405</v>
      </c>
      <c r="I119" s="121">
        <f t="shared" si="157"/>
        <v>5156998.9333394999</v>
      </c>
      <c r="J119" s="121">
        <f t="shared" si="157"/>
        <v>4781466.7058789795</v>
      </c>
      <c r="K119" s="121">
        <f t="shared" si="157"/>
        <v>5306029.7078246586</v>
      </c>
      <c r="L119" s="121">
        <f t="shared" si="157"/>
        <v>5108188.082600967</v>
      </c>
      <c r="M119" s="121">
        <f t="shared" si="157"/>
        <v>4232386.4643585859</v>
      </c>
      <c r="N119" s="121">
        <f t="shared" si="157"/>
        <v>235890.49229163129</v>
      </c>
      <c r="O119" s="121">
        <f t="shared" si="157"/>
        <v>223542.4342136918</v>
      </c>
      <c r="P119" s="121">
        <f t="shared" si="157"/>
        <v>223542.4342136918</v>
      </c>
      <c r="Q119" s="121">
        <f>SUM(B119:P119)</f>
        <v>52372485.074828953</v>
      </c>
    </row>
    <row r="120" spans="1:18" x14ac:dyDescent="0.2">
      <c r="A120" s="29" t="s">
        <v>57</v>
      </c>
      <c r="B120" s="123">
        <f t="shared" ref="B120:M120" si="158">+B64+B93</f>
        <v>5372614.5908506345</v>
      </c>
      <c r="C120" s="123">
        <f t="shared" si="158"/>
        <v>5478695.8143842258</v>
      </c>
      <c r="D120" s="123">
        <f t="shared" si="158"/>
        <v>5492281.198672181</v>
      </c>
      <c r="E120" s="123">
        <f t="shared" si="158"/>
        <v>5375402.0191980796</v>
      </c>
      <c r="F120" s="123">
        <f t="shared" si="158"/>
        <v>5603734.5821376601</v>
      </c>
      <c r="G120" s="123">
        <f t="shared" si="158"/>
        <v>5472624.7046353677</v>
      </c>
      <c r="H120" s="123">
        <f t="shared" si="158"/>
        <v>5491241.4877824113</v>
      </c>
      <c r="I120" s="123">
        <f t="shared" si="158"/>
        <v>5684369.5940143634</v>
      </c>
      <c r="J120" s="123">
        <f t="shared" si="158"/>
        <v>5283906.9489706689</v>
      </c>
      <c r="K120" s="123">
        <f t="shared" si="158"/>
        <v>5596964.9737395104</v>
      </c>
      <c r="L120" s="123">
        <f t="shared" si="158"/>
        <v>3120694.3491231902</v>
      </c>
      <c r="M120" s="123">
        <f t="shared" si="158"/>
        <v>5899870.0153346136</v>
      </c>
      <c r="N120" s="123">
        <f t="shared" si="157"/>
        <v>292462.43552769604</v>
      </c>
      <c r="O120" s="123">
        <f t="shared" si="157"/>
        <v>277153.03028449137</v>
      </c>
      <c r="P120" s="123">
        <f t="shared" si="157"/>
        <v>277153.03028449137</v>
      </c>
      <c r="Q120" s="123">
        <f>SUM(B120:P120)</f>
        <v>64719168.774939582</v>
      </c>
    </row>
    <row r="121" spans="1:18" x14ac:dyDescent="0.2">
      <c r="A121" s="29" t="s">
        <v>126</v>
      </c>
      <c r="B121" s="123">
        <f t="shared" ref="B121:M121" si="159">+B65+B94</f>
        <v>3985710.7666505445</v>
      </c>
      <c r="C121" s="123">
        <f t="shared" si="159"/>
        <v>4064407.8440332157</v>
      </c>
      <c r="D121" s="123">
        <f t="shared" si="159"/>
        <v>4074486.2620373652</v>
      </c>
      <c r="E121" s="123">
        <f t="shared" si="159"/>
        <v>3987778.6478685448</v>
      </c>
      <c r="F121" s="123">
        <f t="shared" si="159"/>
        <v>4157168.7162700319</v>
      </c>
      <c r="G121" s="123">
        <f t="shared" si="159"/>
        <v>4059903.9537170096</v>
      </c>
      <c r="H121" s="123">
        <f t="shared" si="159"/>
        <v>4073714.9416569341</v>
      </c>
      <c r="I121" s="123">
        <f t="shared" si="159"/>
        <v>4216988.3426465886</v>
      </c>
      <c r="J121" s="123">
        <f t="shared" si="159"/>
        <v>3919902.4051654027</v>
      </c>
      <c r="K121" s="123">
        <f t="shared" si="159"/>
        <v>4152146.6384532158</v>
      </c>
      <c r="L121" s="123">
        <f t="shared" si="159"/>
        <v>2315108.3882970051</v>
      </c>
      <c r="M121" s="123">
        <f t="shared" si="159"/>
        <v>4376858.8103297222</v>
      </c>
      <c r="N121" s="123">
        <f t="shared" si="157"/>
        <v>216965.25220561068</v>
      </c>
      <c r="O121" s="123">
        <f t="shared" si="157"/>
        <v>205607.86552544936</v>
      </c>
      <c r="P121" s="123">
        <f t="shared" si="157"/>
        <v>205607.86552544936</v>
      </c>
      <c r="Q121" s="123">
        <f>SUM(B121:P121)</f>
        <v>48012356.700382076</v>
      </c>
    </row>
    <row r="122" spans="1:18" x14ac:dyDescent="0.2">
      <c r="A122" s="32" t="s">
        <v>91</v>
      </c>
      <c r="B122" s="136">
        <f>+B85+B95</f>
        <v>1267727.3115232496</v>
      </c>
      <c r="C122" s="136">
        <f t="shared" ref="C122:P122" si="160">+C85+C95</f>
        <v>3857691.1254025493</v>
      </c>
      <c r="D122" s="136">
        <f t="shared" si="160"/>
        <v>3527188.9669511258</v>
      </c>
      <c r="E122" s="136">
        <f t="shared" si="160"/>
        <v>-43185.062320414923</v>
      </c>
      <c r="F122" s="136">
        <f t="shared" si="160"/>
        <v>2059420.1727944119</v>
      </c>
      <c r="G122" s="136">
        <f t="shared" si="160"/>
        <v>-2550639.7169889198</v>
      </c>
      <c r="H122" s="136">
        <f t="shared" si="160"/>
        <v>-1269282.0237231848</v>
      </c>
      <c r="I122" s="136">
        <f t="shared" si="160"/>
        <v>-1852111.5390099464</v>
      </c>
      <c r="J122" s="136">
        <f t="shared" si="160"/>
        <v>-1989221.8580043018</v>
      </c>
      <c r="K122" s="136">
        <f t="shared" si="160"/>
        <v>-1315876.1119810778</v>
      </c>
      <c r="L122" s="136">
        <f t="shared" si="160"/>
        <v>510904.40958031791</v>
      </c>
      <c r="M122" s="136">
        <f t="shared" si="160"/>
        <v>-2202615.6697104392</v>
      </c>
      <c r="N122" s="136">
        <f t="shared" si="160"/>
        <v>-2.493788434238755E-5</v>
      </c>
      <c r="O122" s="136">
        <f t="shared" si="160"/>
        <v>-2.363247164343044E-5</v>
      </c>
      <c r="P122" s="136">
        <f t="shared" si="160"/>
        <v>-2.363247164343044E-5</v>
      </c>
      <c r="Q122" s="136">
        <f>SUM(B122:P122)</f>
        <v>4.4411665798755494E-3</v>
      </c>
    </row>
    <row r="123" spans="1:18" ht="15.75" x14ac:dyDescent="0.25">
      <c r="A123" s="87" t="s">
        <v>56</v>
      </c>
      <c r="B123" s="124">
        <f>SUM(B119:B122)</f>
        <v>14496643.62152328</v>
      </c>
      <c r="C123" s="125">
        <f t="shared" ref="C123:P123" si="161">SUM(C119:C122)</f>
        <v>18267889.735402644</v>
      </c>
      <c r="D123" s="124">
        <f t="shared" si="161"/>
        <v>17775340.376951281</v>
      </c>
      <c r="E123" s="125">
        <f t="shared" si="161"/>
        <v>13064460.187679801</v>
      </c>
      <c r="F123" s="124">
        <f t="shared" si="161"/>
        <v>11934234.992794678</v>
      </c>
      <c r="G123" s="125">
        <f t="shared" si="161"/>
        <v>11638493.913011402</v>
      </c>
      <c r="H123" s="124">
        <f t="shared" si="161"/>
        <v>13466063.296277201</v>
      </c>
      <c r="I123" s="125">
        <f t="shared" si="161"/>
        <v>13206245.330990504</v>
      </c>
      <c r="J123" s="124">
        <f t="shared" si="161"/>
        <v>11996054.202010749</v>
      </c>
      <c r="K123" s="125">
        <f t="shared" si="161"/>
        <v>13739265.208036307</v>
      </c>
      <c r="L123" s="124">
        <f t="shared" si="161"/>
        <v>11054895.22960148</v>
      </c>
      <c r="M123" s="125">
        <f t="shared" si="161"/>
        <v>12306499.620312484</v>
      </c>
      <c r="N123" s="125">
        <f t="shared" si="161"/>
        <v>745318.18</v>
      </c>
      <c r="O123" s="125">
        <f t="shared" si="161"/>
        <v>706303.33000000007</v>
      </c>
      <c r="P123" s="125">
        <f t="shared" si="161"/>
        <v>706303.33000000007</v>
      </c>
      <c r="Q123" s="125">
        <f>SUM(Q119:Q122)</f>
        <v>165104010.55459177</v>
      </c>
      <c r="R123" s="5"/>
    </row>
    <row r="124" spans="1:18" x14ac:dyDescent="0.2">
      <c r="A124" s="29" t="s">
        <v>70</v>
      </c>
      <c r="B124" s="126">
        <f t="shared" ref="B124:P126" si="162">+B67+B97</f>
        <v>1920105.2612737226</v>
      </c>
      <c r="C124" s="127">
        <f t="shared" si="162"/>
        <v>2418421.2167875529</v>
      </c>
      <c r="D124" s="126">
        <f t="shared" si="162"/>
        <v>2331774.2608884224</v>
      </c>
      <c r="E124" s="127">
        <f t="shared" si="162"/>
        <v>1872628.721630937</v>
      </c>
      <c r="F124" s="126">
        <f t="shared" si="162"/>
        <v>57293.926668014909</v>
      </c>
      <c r="G124" s="127">
        <f t="shared" si="162"/>
        <v>2342280.2672749609</v>
      </c>
      <c r="H124" s="126">
        <f t="shared" si="162"/>
        <v>2613182.7210020712</v>
      </c>
      <c r="I124" s="127">
        <f t="shared" si="162"/>
        <v>2617888.2061119382</v>
      </c>
      <c r="J124" s="126">
        <f t="shared" si="162"/>
        <v>2365196.701143424</v>
      </c>
      <c r="K124" s="127">
        <f t="shared" si="162"/>
        <v>2621528.8443080755</v>
      </c>
      <c r="L124" s="126">
        <f t="shared" si="162"/>
        <v>2510380.0712349075</v>
      </c>
      <c r="M124" s="127">
        <f t="shared" si="162"/>
        <v>2074720.6855105972</v>
      </c>
      <c r="N124" s="127">
        <f t="shared" si="162"/>
        <v>97575.891640336355</v>
      </c>
      <c r="O124" s="127">
        <f t="shared" si="162"/>
        <v>97575.891640336355</v>
      </c>
      <c r="P124" s="127">
        <f t="shared" si="162"/>
        <v>97575.891640336355</v>
      </c>
      <c r="Q124" s="127">
        <f>SUM(B124:P124)</f>
        <v>26038128.558755629</v>
      </c>
    </row>
    <row r="125" spans="1:18" x14ac:dyDescent="0.2">
      <c r="A125" s="29" t="s">
        <v>58</v>
      </c>
      <c r="B125" s="123">
        <f t="shared" ref="B125:M125" si="163">+B68+B98</f>
        <v>2665222.3548666104</v>
      </c>
      <c r="C125" s="123">
        <f t="shared" si="163"/>
        <v>2722320.8746371544</v>
      </c>
      <c r="D125" s="123">
        <f t="shared" si="163"/>
        <v>2735678.1737818527</v>
      </c>
      <c r="E125" s="123">
        <f t="shared" si="163"/>
        <v>2688270.107867586</v>
      </c>
      <c r="F125" s="123">
        <f t="shared" si="163"/>
        <v>2818503.0201374055</v>
      </c>
      <c r="G125" s="123">
        <f t="shared" si="163"/>
        <v>2752739.5884703449</v>
      </c>
      <c r="H125" s="123">
        <f t="shared" si="163"/>
        <v>2775345.8576429761</v>
      </c>
      <c r="I125" s="123">
        <f t="shared" si="163"/>
        <v>2885601.543778677</v>
      </c>
      <c r="J125" s="123">
        <f t="shared" si="163"/>
        <v>2613733.4185487772</v>
      </c>
      <c r="K125" s="123">
        <f t="shared" si="163"/>
        <v>2765270.0651575341</v>
      </c>
      <c r="L125" s="123">
        <f t="shared" si="163"/>
        <v>1533641.4422709057</v>
      </c>
      <c r="M125" s="123">
        <f t="shared" si="163"/>
        <v>2892123.024282726</v>
      </c>
      <c r="N125" s="123">
        <f t="shared" si="162"/>
        <v>120976.82546068481</v>
      </c>
      <c r="O125" s="123">
        <f t="shared" si="162"/>
        <v>120976.82546068481</v>
      </c>
      <c r="P125" s="123">
        <f t="shared" si="162"/>
        <v>120976.82546068481</v>
      </c>
      <c r="Q125" s="127">
        <f>SUM(B125:P125)</f>
        <v>32211379.947824597</v>
      </c>
    </row>
    <row r="126" spans="1:18" x14ac:dyDescent="0.2">
      <c r="A126" s="29" t="s">
        <v>127</v>
      </c>
      <c r="B126" s="123">
        <f t="shared" ref="B126:M126" si="164">+B69+B99</f>
        <v>1977213.3838597634</v>
      </c>
      <c r="C126" s="123">
        <f t="shared" si="164"/>
        <v>2019572.2985758211</v>
      </c>
      <c r="D126" s="123">
        <f t="shared" si="164"/>
        <v>2029481.5153308522</v>
      </c>
      <c r="E126" s="123">
        <f t="shared" si="164"/>
        <v>1994311.5105034332</v>
      </c>
      <c r="F126" s="123">
        <f t="shared" si="164"/>
        <v>2090925.6831970506</v>
      </c>
      <c r="G126" s="123">
        <f t="shared" si="164"/>
        <v>2042138.6342582295</v>
      </c>
      <c r="H126" s="123">
        <f t="shared" si="164"/>
        <v>2058909.2513598388</v>
      </c>
      <c r="I126" s="123">
        <f t="shared" si="164"/>
        <v>2140703.1801155275</v>
      </c>
      <c r="J126" s="123">
        <f t="shared" si="164"/>
        <v>1939015.9603146859</v>
      </c>
      <c r="K126" s="123">
        <f t="shared" si="164"/>
        <v>2051434.4505420921</v>
      </c>
      <c r="L126" s="123">
        <f t="shared" si="164"/>
        <v>1137742.3565031113</v>
      </c>
      <c r="M126" s="123">
        <f t="shared" si="164"/>
        <v>2145541.1902152817</v>
      </c>
      <c r="N126" s="123">
        <f t="shared" si="162"/>
        <v>89747.482909294384</v>
      </c>
      <c r="O126" s="123">
        <f t="shared" si="162"/>
        <v>89747.482909294384</v>
      </c>
      <c r="P126" s="123">
        <f t="shared" si="162"/>
        <v>89747.482909294384</v>
      </c>
      <c r="Q126" s="123">
        <f>SUM(B126:P126)</f>
        <v>23896231.863503575</v>
      </c>
    </row>
    <row r="127" spans="1:18" x14ac:dyDescent="0.2">
      <c r="A127" s="32" t="s">
        <v>97</v>
      </c>
      <c r="B127" s="136">
        <f>+B86+B100</f>
        <v>161103.92999990241</v>
      </c>
      <c r="C127" s="136">
        <f t="shared" ref="C127:P127" si="165">+C86+C100</f>
        <v>1123850.1299994728</v>
      </c>
      <c r="D127" s="136">
        <f t="shared" si="165"/>
        <v>2183005.0799988741</v>
      </c>
      <c r="E127" s="136">
        <f t="shared" si="165"/>
        <v>1970448.2599980431</v>
      </c>
      <c r="F127" s="136">
        <f t="shared" si="165"/>
        <v>1050016.579997529</v>
      </c>
      <c r="G127" s="136">
        <f t="shared" si="165"/>
        <v>-1747541.5300035353</v>
      </c>
      <c r="H127" s="136">
        <f t="shared" si="165"/>
        <v>-1458385.1200048861</v>
      </c>
      <c r="I127" s="136">
        <f t="shared" si="165"/>
        <v>-603826.91000614199</v>
      </c>
      <c r="J127" s="136">
        <f t="shared" si="165"/>
        <v>-717130.92000688682</v>
      </c>
      <c r="K127" s="136">
        <f t="shared" si="165"/>
        <v>-1123282.1000077012</v>
      </c>
      <c r="L127" s="136">
        <f t="shared" si="165"/>
        <v>774507.28999107738</v>
      </c>
      <c r="M127" s="136">
        <f t="shared" si="165"/>
        <v>-1612764.6800086054</v>
      </c>
      <c r="N127" s="136">
        <f t="shared" si="165"/>
        <v>-1.0315533602487664E-5</v>
      </c>
      <c r="O127" s="136">
        <f t="shared" si="165"/>
        <v>-1.0315533602487664E-5</v>
      </c>
      <c r="P127" s="136">
        <f t="shared" si="165"/>
        <v>-1.0315533602487664E-5</v>
      </c>
      <c r="Q127" s="136">
        <f>SUM(B127:P127)</f>
        <v>9.9161947987996008E-3</v>
      </c>
    </row>
    <row r="128" spans="1:18" ht="15.75" x14ac:dyDescent="0.25">
      <c r="A128" s="87" t="s">
        <v>59</v>
      </c>
      <c r="B128" s="124">
        <f>SUM(B124:B127)</f>
        <v>6723644.9299999997</v>
      </c>
      <c r="C128" s="125">
        <f t="shared" ref="C128:P128" si="166">SUM(C124:C127)</f>
        <v>8284164.5200000014</v>
      </c>
      <c r="D128" s="124">
        <f t="shared" si="166"/>
        <v>9279939.0300000012</v>
      </c>
      <c r="E128" s="125">
        <f t="shared" si="166"/>
        <v>8525658.5999999978</v>
      </c>
      <c r="F128" s="124">
        <f t="shared" si="166"/>
        <v>6016739.21</v>
      </c>
      <c r="G128" s="125">
        <f t="shared" si="166"/>
        <v>5389616.96</v>
      </c>
      <c r="H128" s="124">
        <f t="shared" si="166"/>
        <v>5989052.71</v>
      </c>
      <c r="I128" s="125">
        <f t="shared" si="166"/>
        <v>7040366.0200000005</v>
      </c>
      <c r="J128" s="124">
        <f t="shared" si="166"/>
        <v>6200815.1599999992</v>
      </c>
      <c r="K128" s="125">
        <f t="shared" si="166"/>
        <v>6314951.2599999998</v>
      </c>
      <c r="L128" s="124">
        <f t="shared" si="166"/>
        <v>5956271.160000002</v>
      </c>
      <c r="M128" s="125">
        <f t="shared" si="166"/>
        <v>5499620.2200000007</v>
      </c>
      <c r="N128" s="125">
        <f t="shared" si="166"/>
        <v>308300.19999999995</v>
      </c>
      <c r="O128" s="125">
        <f t="shared" si="166"/>
        <v>308300.19999999995</v>
      </c>
      <c r="P128" s="125">
        <f t="shared" si="166"/>
        <v>308300.19999999995</v>
      </c>
      <c r="Q128" s="125">
        <f>SUM(Q124:Q127)</f>
        <v>82145740.38000001</v>
      </c>
      <c r="R128" s="5"/>
    </row>
    <row r="129" spans="1:18" x14ac:dyDescent="0.2">
      <c r="A129" s="29" t="s">
        <v>60</v>
      </c>
      <c r="B129" s="126">
        <f t="shared" ref="B129:P131" si="167">+B71+B102</f>
        <v>831496.83957133559</v>
      </c>
      <c r="C129" s="127">
        <f t="shared" si="167"/>
        <v>1047587.6271862477</v>
      </c>
      <c r="D129" s="126">
        <f t="shared" si="167"/>
        <v>1010810.559496848</v>
      </c>
      <c r="E129" s="127">
        <f t="shared" si="167"/>
        <v>811360.75554652943</v>
      </c>
      <c r="F129" s="126">
        <f t="shared" si="167"/>
        <v>24888.556057383994</v>
      </c>
      <c r="G129" s="127">
        <f t="shared" si="167"/>
        <v>1017295.0433789279</v>
      </c>
      <c r="H129" s="126">
        <f t="shared" si="167"/>
        <v>1133600.0921035483</v>
      </c>
      <c r="I129" s="127">
        <f t="shared" si="167"/>
        <v>1137887.603541726</v>
      </c>
      <c r="J129" s="126">
        <f t="shared" si="167"/>
        <v>1029844.1900587436</v>
      </c>
      <c r="K129" s="127">
        <f t="shared" si="167"/>
        <v>1138916.0769918275</v>
      </c>
      <c r="L129" s="126">
        <f t="shared" si="167"/>
        <v>1093257.892604351</v>
      </c>
      <c r="M129" s="127">
        <f t="shared" si="167"/>
        <v>907556.86176599504</v>
      </c>
      <c r="N129" s="127">
        <f t="shared" si="167"/>
        <v>46593.810742709778</v>
      </c>
      <c r="O129" s="127">
        <f t="shared" si="167"/>
        <v>46593.810742709778</v>
      </c>
      <c r="P129" s="127">
        <f t="shared" si="167"/>
        <v>46593.810742709778</v>
      </c>
      <c r="Q129" s="127">
        <f>SUM(B129:P129)</f>
        <v>11324283.530531595</v>
      </c>
    </row>
    <row r="130" spans="1:18" x14ac:dyDescent="0.2">
      <c r="A130" s="29" t="s">
        <v>61</v>
      </c>
      <c r="B130" s="126">
        <f t="shared" ref="B130:M130" si="168">+B72+B103</f>
        <v>1154167.9509750993</v>
      </c>
      <c r="C130" s="127">
        <f t="shared" si="168"/>
        <v>1179227.8568311823</v>
      </c>
      <c r="D130" s="126">
        <f t="shared" si="168"/>
        <v>1185900.5549668786</v>
      </c>
      <c r="E130" s="127">
        <f t="shared" si="168"/>
        <v>1164756.705934383</v>
      </c>
      <c r="F130" s="126">
        <f t="shared" si="168"/>
        <v>1224361.169341573</v>
      </c>
      <c r="G130" s="127">
        <f t="shared" si="168"/>
        <v>1195565.015317597</v>
      </c>
      <c r="H130" s="126">
        <f t="shared" si="168"/>
        <v>1203946.5508082628</v>
      </c>
      <c r="I130" s="127">
        <f t="shared" si="168"/>
        <v>1254251.5075834114</v>
      </c>
      <c r="J130" s="126">
        <f t="shared" si="168"/>
        <v>1138061.0186356767</v>
      </c>
      <c r="K130" s="127">
        <f t="shared" si="168"/>
        <v>1201364.0568815046</v>
      </c>
      <c r="L130" s="126">
        <f t="shared" si="168"/>
        <v>667893.13271934539</v>
      </c>
      <c r="M130" s="127">
        <f t="shared" si="168"/>
        <v>1265117.8157064167</v>
      </c>
      <c r="N130" s="127">
        <f t="shared" si="167"/>
        <v>57768.073777377649</v>
      </c>
      <c r="O130" s="127">
        <f t="shared" si="167"/>
        <v>57768.073777377649</v>
      </c>
      <c r="P130" s="127">
        <f t="shared" si="167"/>
        <v>57768.073777377649</v>
      </c>
      <c r="Q130" s="127">
        <f>SUM(B130:P130)</f>
        <v>14007917.557033464</v>
      </c>
    </row>
    <row r="131" spans="1:18" x14ac:dyDescent="0.2">
      <c r="A131" s="29" t="s">
        <v>128</v>
      </c>
      <c r="B131" s="123">
        <f t="shared" ref="B131:M131" si="169">+B73+B104</f>
        <v>856227.36576613062</v>
      </c>
      <c r="C131" s="123">
        <f t="shared" si="169"/>
        <v>874818.22766940668</v>
      </c>
      <c r="D131" s="123">
        <f t="shared" si="169"/>
        <v>879768.41829028435</v>
      </c>
      <c r="E131" s="123">
        <f t="shared" si="169"/>
        <v>864082.7035882338</v>
      </c>
      <c r="F131" s="123">
        <f t="shared" si="169"/>
        <v>908300.6823259074</v>
      </c>
      <c r="G131" s="123">
        <f t="shared" si="169"/>
        <v>886938.06320603273</v>
      </c>
      <c r="H131" s="123">
        <f t="shared" si="169"/>
        <v>893155.96088749007</v>
      </c>
      <c r="I131" s="123">
        <f t="shared" si="169"/>
        <v>930475.03739123279</v>
      </c>
      <c r="J131" s="123">
        <f t="shared" si="169"/>
        <v>844278.33161521016</v>
      </c>
      <c r="K131" s="123">
        <f t="shared" si="169"/>
        <v>891240.11368661432</v>
      </c>
      <c r="L131" s="123">
        <f t="shared" si="169"/>
        <v>495481.06955539726</v>
      </c>
      <c r="M131" s="123">
        <f t="shared" si="169"/>
        <v>938536.27477057267</v>
      </c>
      <c r="N131" s="123">
        <f t="shared" si="167"/>
        <v>42855.639484838386</v>
      </c>
      <c r="O131" s="123">
        <f t="shared" si="167"/>
        <v>42855.639484838386</v>
      </c>
      <c r="P131" s="123">
        <f t="shared" si="167"/>
        <v>42855.639484838386</v>
      </c>
      <c r="Q131" s="123">
        <f>SUM(B131:P131)</f>
        <v>10391869.167207027</v>
      </c>
    </row>
    <row r="132" spans="1:18" x14ac:dyDescent="0.2">
      <c r="A132" s="32" t="s">
        <v>93</v>
      </c>
      <c r="B132" s="136">
        <f>+B87+B105</f>
        <v>435722.98999998963</v>
      </c>
      <c r="C132" s="136">
        <f t="shared" ref="C132:P132" si="170">+C87+C105</f>
        <v>1123612.6699997787</v>
      </c>
      <c r="D132" s="136">
        <f t="shared" si="170"/>
        <v>1252384.45999944</v>
      </c>
      <c r="E132" s="136">
        <f t="shared" si="170"/>
        <v>205046.96999913498</v>
      </c>
      <c r="F132" s="136">
        <f t="shared" si="170"/>
        <v>192233.59999872732</v>
      </c>
      <c r="G132" s="136">
        <f t="shared" si="170"/>
        <v>-809464.65000180132</v>
      </c>
      <c r="H132" s="136">
        <f t="shared" si="170"/>
        <v>-213031.89000227037</v>
      </c>
      <c r="I132" s="136">
        <f t="shared" si="170"/>
        <v>-530095.59000303422</v>
      </c>
      <c r="J132" s="136">
        <f t="shared" si="170"/>
        <v>-534201.1100034985</v>
      </c>
      <c r="K132" s="136">
        <f t="shared" si="170"/>
        <v>-491664.40000364877</v>
      </c>
      <c r="L132" s="136">
        <f t="shared" si="170"/>
        <v>57786.189995733708</v>
      </c>
      <c r="M132" s="136">
        <f t="shared" si="170"/>
        <v>-688329.23000473704</v>
      </c>
      <c r="N132" s="136">
        <f t="shared" si="170"/>
        <v>-4.9258071052079569E-6</v>
      </c>
      <c r="O132" s="136">
        <f t="shared" si="170"/>
        <v>-4.9258071052079569E-6</v>
      </c>
      <c r="P132" s="136">
        <f t="shared" si="170"/>
        <v>-4.9258071052079569E-6</v>
      </c>
      <c r="Q132" s="136">
        <f>SUM(B132:P132)</f>
        <v>9.9590375224897117E-3</v>
      </c>
    </row>
    <row r="133" spans="1:18" ht="15.75" x14ac:dyDescent="0.25">
      <c r="A133" s="87" t="s">
        <v>62</v>
      </c>
      <c r="B133" s="124">
        <f>SUM(B129:B132)</f>
        <v>3277615.1463125548</v>
      </c>
      <c r="C133" s="125">
        <f t="shared" ref="C133:P133" si="171">SUM(C129:C132)</f>
        <v>4225246.3816866148</v>
      </c>
      <c r="D133" s="124">
        <f t="shared" si="171"/>
        <v>4328863.9927534508</v>
      </c>
      <c r="E133" s="125">
        <f t="shared" si="171"/>
        <v>3045247.1350682811</v>
      </c>
      <c r="F133" s="124">
        <f t="shared" si="171"/>
        <v>2349784.0077235918</v>
      </c>
      <c r="G133" s="125">
        <f t="shared" si="171"/>
        <v>2290333.4719007565</v>
      </c>
      <c r="H133" s="124">
        <f t="shared" si="171"/>
        <v>3017670.713797031</v>
      </c>
      <c r="I133" s="125">
        <f t="shared" si="171"/>
        <v>2792518.5585133363</v>
      </c>
      <c r="J133" s="124">
        <f t="shared" si="171"/>
        <v>2477982.430306132</v>
      </c>
      <c r="K133" s="125">
        <f t="shared" si="171"/>
        <v>2739855.8475562977</v>
      </c>
      <c r="L133" s="124">
        <f t="shared" si="171"/>
        <v>2314418.2848748271</v>
      </c>
      <c r="M133" s="125">
        <f t="shared" si="171"/>
        <v>2422881.7222382473</v>
      </c>
      <c r="N133" s="125">
        <f t="shared" si="171"/>
        <v>147217.524</v>
      </c>
      <c r="O133" s="125">
        <f t="shared" si="171"/>
        <v>147217.524</v>
      </c>
      <c r="P133" s="125">
        <f t="shared" si="171"/>
        <v>147217.524</v>
      </c>
      <c r="Q133" s="125">
        <f>SUM(Q129:Q132)</f>
        <v>35724070.264731117</v>
      </c>
      <c r="R133" s="5"/>
    </row>
    <row r="134" spans="1:18" x14ac:dyDescent="0.2">
      <c r="A134" s="29" t="s">
        <v>63</v>
      </c>
      <c r="B134" s="126">
        <f t="shared" ref="B134:P136" si="172">+B75+B107</f>
        <v>145133.52765309205</v>
      </c>
      <c r="C134" s="127">
        <f t="shared" si="172"/>
        <v>182677.26026078057</v>
      </c>
      <c r="D134" s="126">
        <f t="shared" si="172"/>
        <v>175919.90818746662</v>
      </c>
      <c r="E134" s="127">
        <f t="shared" si="172"/>
        <v>142068.53252607177</v>
      </c>
      <c r="F134" s="126">
        <f t="shared" si="172"/>
        <v>4359.9052112513145</v>
      </c>
      <c r="G134" s="127">
        <f t="shared" si="172"/>
        <v>177411.35437394804</v>
      </c>
      <c r="H134" s="126">
        <f t="shared" si="172"/>
        <v>197410.04242490372</v>
      </c>
      <c r="I134" s="127">
        <f t="shared" si="172"/>
        <v>197284.24819916973</v>
      </c>
      <c r="J134" s="126">
        <f t="shared" si="172"/>
        <v>177636.02091462052</v>
      </c>
      <c r="K134" s="127">
        <f t="shared" si="172"/>
        <v>199899.1792360736</v>
      </c>
      <c r="L134" s="126">
        <f t="shared" si="172"/>
        <v>191384.7611317377</v>
      </c>
      <c r="M134" s="127">
        <f t="shared" si="172"/>
        <v>158788.78606534752</v>
      </c>
      <c r="N134" s="127">
        <f t="shared" si="172"/>
        <v>8637.4810350156877</v>
      </c>
      <c r="O134" s="127">
        <f t="shared" si="172"/>
        <v>8637.4810350156877</v>
      </c>
      <c r="P134" s="127">
        <f t="shared" si="172"/>
        <v>8637.4810350156877</v>
      </c>
      <c r="Q134" s="127">
        <f>SUM(B134:P134)</f>
        <v>1975885.9692895103</v>
      </c>
    </row>
    <row r="135" spans="1:18" x14ac:dyDescent="0.2">
      <c r="A135" s="29" t="s">
        <v>64</v>
      </c>
      <c r="B135" s="126">
        <f t="shared" ref="B135:M135" si="173">+B76+B108</f>
        <v>201454.12322479914</v>
      </c>
      <c r="C135" s="127">
        <f t="shared" si="173"/>
        <v>205632.55147480482</v>
      </c>
      <c r="D135" s="126">
        <f t="shared" si="173"/>
        <v>206392.30303598224</v>
      </c>
      <c r="E135" s="127">
        <f t="shared" si="173"/>
        <v>203947.83858666301</v>
      </c>
      <c r="F135" s="126">
        <f t="shared" si="173"/>
        <v>214479.83109122349</v>
      </c>
      <c r="G135" s="127">
        <f t="shared" si="173"/>
        <v>208500.7722632513</v>
      </c>
      <c r="H135" s="126">
        <f t="shared" si="173"/>
        <v>209660.48180414049</v>
      </c>
      <c r="I135" s="127">
        <f t="shared" si="173"/>
        <v>217459.1461885781</v>
      </c>
      <c r="J135" s="126">
        <f t="shared" si="173"/>
        <v>196302.15223098753</v>
      </c>
      <c r="K135" s="127">
        <f t="shared" si="173"/>
        <v>210859.86707138113</v>
      </c>
      <c r="L135" s="126">
        <f t="shared" si="173"/>
        <v>116920.77683835363</v>
      </c>
      <c r="M135" s="127">
        <f t="shared" si="173"/>
        <v>221348.69818399724</v>
      </c>
      <c r="N135" s="127">
        <f t="shared" si="172"/>
        <v>10708.94680937203</v>
      </c>
      <c r="O135" s="127">
        <f t="shared" si="172"/>
        <v>10708.94680937203</v>
      </c>
      <c r="P135" s="127">
        <f t="shared" si="172"/>
        <v>10708.94680937203</v>
      </c>
      <c r="Q135" s="127">
        <f>SUM(B135:P135)</f>
        <v>2445085.3824222782</v>
      </c>
    </row>
    <row r="136" spans="1:18" x14ac:dyDescent="0.2">
      <c r="A136" s="29" t="s">
        <v>129</v>
      </c>
      <c r="B136" s="123">
        <f t="shared" ref="B136:M136" si="174">+B77+B109</f>
        <v>149450.11821526827</v>
      </c>
      <c r="C136" s="123">
        <f t="shared" si="174"/>
        <v>152549.90542464954</v>
      </c>
      <c r="D136" s="123">
        <f t="shared" si="174"/>
        <v>153113.53692228926</v>
      </c>
      <c r="E136" s="123">
        <f t="shared" si="174"/>
        <v>151300.09229839637</v>
      </c>
      <c r="F136" s="123">
        <f t="shared" si="174"/>
        <v>159113.32954568454</v>
      </c>
      <c r="G136" s="123">
        <f t="shared" si="174"/>
        <v>154677.72373750692</v>
      </c>
      <c r="H136" s="123">
        <f t="shared" si="174"/>
        <v>155538.05288130199</v>
      </c>
      <c r="I136" s="123">
        <f t="shared" si="174"/>
        <v>161323.54218465756</v>
      </c>
      <c r="J136" s="123">
        <f t="shared" si="174"/>
        <v>145628.08821646392</v>
      </c>
      <c r="K136" s="123">
        <f t="shared" si="174"/>
        <v>156427.82964180512</v>
      </c>
      <c r="L136" s="123">
        <f t="shared" si="174"/>
        <v>86738.477770401354</v>
      </c>
      <c r="M136" s="123">
        <f t="shared" si="174"/>
        <v>164209.03841918119</v>
      </c>
      <c r="N136" s="123">
        <f t="shared" si="172"/>
        <v>7944.5051565254225</v>
      </c>
      <c r="O136" s="123">
        <f t="shared" si="172"/>
        <v>7944.5051565254225</v>
      </c>
      <c r="P136" s="123">
        <f t="shared" si="172"/>
        <v>7944.5051565254225</v>
      </c>
      <c r="Q136" s="123">
        <f>SUM(B136:P136)</f>
        <v>1813903.2507271823</v>
      </c>
    </row>
    <row r="137" spans="1:18" x14ac:dyDescent="0.2">
      <c r="A137" s="32" t="s">
        <v>94</v>
      </c>
      <c r="B137" s="136">
        <f>+B88+B110</f>
        <v>14385.467999991166</v>
      </c>
      <c r="C137" s="136">
        <f t="shared" ref="C137:P137" si="175">+C88+C110</f>
        <v>96707.399999970599</v>
      </c>
      <c r="D137" s="136">
        <f t="shared" si="175"/>
        <v>168949.10199994696</v>
      </c>
      <c r="E137" s="136">
        <f t="shared" si="175"/>
        <v>148940.97799978938</v>
      </c>
      <c r="F137" s="136">
        <f t="shared" si="175"/>
        <v>89569.067999727253</v>
      </c>
      <c r="G137" s="136">
        <f t="shared" si="175"/>
        <v>-120326.76400030626</v>
      </c>
      <c r="H137" s="136">
        <f t="shared" si="175"/>
        <v>-86183.112000360445</v>
      </c>
      <c r="I137" s="136">
        <f t="shared" si="175"/>
        <v>-77894.250000408094</v>
      </c>
      <c r="J137" s="136">
        <f t="shared" si="175"/>
        <v>-68384.738000410565</v>
      </c>
      <c r="K137" s="136">
        <f t="shared" si="175"/>
        <v>-109573.59000074971</v>
      </c>
      <c r="L137" s="136">
        <f t="shared" si="175"/>
        <v>57138.123999211435</v>
      </c>
      <c r="M137" s="136">
        <f t="shared" si="175"/>
        <v>-113327.70000087781</v>
      </c>
      <c r="N137" s="136">
        <f t="shared" si="175"/>
        <v>-9.1313770281284115E-7</v>
      </c>
      <c r="O137" s="136">
        <f t="shared" si="175"/>
        <v>-9.1313770281284115E-7</v>
      </c>
      <c r="P137" s="136">
        <f t="shared" si="175"/>
        <v>-9.1313770281284115E-7</v>
      </c>
      <c r="Q137" s="136">
        <f>SUM(B137:P137)</f>
        <v>-1.400721546139358E-2</v>
      </c>
    </row>
    <row r="138" spans="1:18" ht="15.75" x14ac:dyDescent="0.25">
      <c r="A138" s="87" t="s">
        <v>65</v>
      </c>
      <c r="B138" s="124">
        <f>SUM(B134:B137)</f>
        <v>510423.23709315062</v>
      </c>
      <c r="C138" s="125">
        <f t="shared" ref="C138:M138" si="176">SUM(C134:C137)</f>
        <v>637567.1171602055</v>
      </c>
      <c r="D138" s="124">
        <f t="shared" si="176"/>
        <v>704374.85014568514</v>
      </c>
      <c r="E138" s="125">
        <f t="shared" si="176"/>
        <v>646257.44141092058</v>
      </c>
      <c r="F138" s="124">
        <f t="shared" si="176"/>
        <v>467522.13384788664</v>
      </c>
      <c r="G138" s="125">
        <f t="shared" si="176"/>
        <v>420263.08637439995</v>
      </c>
      <c r="H138" s="124">
        <f t="shared" si="176"/>
        <v>476425.46510998573</v>
      </c>
      <c r="I138" s="125">
        <f t="shared" si="176"/>
        <v>498172.6865719973</v>
      </c>
      <c r="J138" s="124">
        <f t="shared" si="176"/>
        <v>451181.52336166141</v>
      </c>
      <c r="K138" s="125">
        <f t="shared" si="176"/>
        <v>457613.28594851017</v>
      </c>
      <c r="L138" s="124">
        <f t="shared" si="176"/>
        <v>452182.13973970409</v>
      </c>
      <c r="M138" s="125">
        <f t="shared" si="176"/>
        <v>431018.8226676482</v>
      </c>
      <c r="N138" s="125">
        <f t="shared" ref="N138:P138" si="177">SUM(N134:N137)</f>
        <v>27290.933000000005</v>
      </c>
      <c r="O138" s="125">
        <f t="shared" si="177"/>
        <v>27290.933000000005</v>
      </c>
      <c r="P138" s="125">
        <f t="shared" si="177"/>
        <v>27290.933000000005</v>
      </c>
      <c r="Q138" s="125">
        <f>SUM(Q134:Q137)</f>
        <v>6234874.5884317551</v>
      </c>
      <c r="R138" s="5"/>
    </row>
    <row r="139" spans="1:18" x14ac:dyDescent="0.2">
      <c r="A139" s="29" t="s">
        <v>66</v>
      </c>
      <c r="B139" s="126">
        <f t="shared" ref="B139:P141" si="178">+B79+B112</f>
        <v>10181.736484498173</v>
      </c>
      <c r="C139" s="127">
        <f t="shared" si="178"/>
        <v>12822.97656557154</v>
      </c>
      <c r="D139" s="126">
        <f t="shared" si="178"/>
        <v>12365.811792053464</v>
      </c>
      <c r="E139" s="127">
        <f t="shared" si="178"/>
        <v>9929.1031790964225</v>
      </c>
      <c r="F139" s="126">
        <f t="shared" si="178"/>
        <v>304.84662592506243</v>
      </c>
      <c r="G139" s="127">
        <f t="shared" si="178"/>
        <v>12444.656216381738</v>
      </c>
      <c r="H139" s="126">
        <f t="shared" si="178"/>
        <v>13888.532415980064</v>
      </c>
      <c r="I139" s="127">
        <f t="shared" si="178"/>
        <v>13900.169506872004</v>
      </c>
      <c r="J139" s="126">
        <f t="shared" si="178"/>
        <v>12540.991869997455</v>
      </c>
      <c r="K139" s="127">
        <f t="shared" si="178"/>
        <v>13952.433639384553</v>
      </c>
      <c r="L139" s="126">
        <f t="shared" si="178"/>
        <v>13342.762556003159</v>
      </c>
      <c r="M139" s="127">
        <f t="shared" si="178"/>
        <v>11098.125712374529</v>
      </c>
      <c r="N139" s="127">
        <f t="shared" si="178"/>
        <v>537.65454087762384</v>
      </c>
      <c r="O139" s="127">
        <f t="shared" si="178"/>
        <v>560.05615404675098</v>
      </c>
      <c r="P139" s="127">
        <f t="shared" si="178"/>
        <v>560.05615404675098</v>
      </c>
      <c r="Q139" s="127">
        <f>SUM(B139:P139)</f>
        <v>138429.91341310929</v>
      </c>
    </row>
    <row r="140" spans="1:18" x14ac:dyDescent="0.2">
      <c r="A140" s="29" t="s">
        <v>67</v>
      </c>
      <c r="B140" s="126">
        <f t="shared" ref="B140:M140" si="179">+B80+B113</f>
        <v>14132.869905243118</v>
      </c>
      <c r="C140" s="127">
        <f t="shared" si="179"/>
        <v>14434.320411061566</v>
      </c>
      <c r="D140" s="126">
        <f t="shared" si="179"/>
        <v>14507.790881730247</v>
      </c>
      <c r="E140" s="127">
        <f t="shared" si="179"/>
        <v>14253.818522787558</v>
      </c>
      <c r="F140" s="126">
        <f t="shared" si="179"/>
        <v>14996.63021389407</v>
      </c>
      <c r="G140" s="127">
        <f t="shared" si="179"/>
        <v>14625.443930836867</v>
      </c>
      <c r="H140" s="126">
        <f t="shared" si="179"/>
        <v>14750.386998320197</v>
      </c>
      <c r="I140" s="127">
        <f t="shared" si="179"/>
        <v>15321.635705755012</v>
      </c>
      <c r="J140" s="126">
        <f t="shared" si="179"/>
        <v>13858.809817622077</v>
      </c>
      <c r="K140" s="127">
        <f t="shared" si="179"/>
        <v>14717.461485593125</v>
      </c>
      <c r="L140" s="126">
        <f t="shared" si="179"/>
        <v>8151.3570877101683</v>
      </c>
      <c r="M140" s="127">
        <f t="shared" si="179"/>
        <v>15470.583215064786</v>
      </c>
      <c r="N140" s="127">
        <f t="shared" si="178"/>
        <v>666.59638089382133</v>
      </c>
      <c r="O140" s="127">
        <f t="shared" si="178"/>
        <v>694.37041259891657</v>
      </c>
      <c r="P140" s="127">
        <f t="shared" si="178"/>
        <v>694.37041259891657</v>
      </c>
      <c r="Q140" s="127">
        <f>SUM(B140:P140)</f>
        <v>171276.44538171045</v>
      </c>
    </row>
    <row r="141" spans="1:18" x14ac:dyDescent="0.2">
      <c r="A141" s="29" t="s">
        <v>130</v>
      </c>
      <c r="B141" s="123">
        <f t="shared" ref="B141:M141" si="180">+B81+B114</f>
        <v>10484.563610259582</v>
      </c>
      <c r="C141" s="123">
        <f t="shared" si="180"/>
        <v>10708.193023369971</v>
      </c>
      <c r="D141" s="123">
        <f t="shared" si="180"/>
        <v>10762.697326222773</v>
      </c>
      <c r="E141" s="123">
        <f t="shared" si="180"/>
        <v>10574.288298126645</v>
      </c>
      <c r="F141" s="123">
        <f t="shared" si="180"/>
        <v>11125.353160197246</v>
      </c>
      <c r="G141" s="123">
        <f t="shared" si="180"/>
        <v>10849.989852802999</v>
      </c>
      <c r="H141" s="123">
        <f t="shared" si="180"/>
        <v>10942.680585729067</v>
      </c>
      <c r="I141" s="123">
        <f t="shared" si="180"/>
        <v>11366.464787407756</v>
      </c>
      <c r="J141" s="123">
        <f t="shared" si="180"/>
        <v>10281.258312417272</v>
      </c>
      <c r="K141" s="123">
        <f t="shared" si="180"/>
        <v>10918.254875068427</v>
      </c>
      <c r="L141" s="123">
        <f t="shared" si="180"/>
        <v>6047.1403563364083</v>
      </c>
      <c r="M141" s="123">
        <f t="shared" si="180"/>
        <v>11476.951072617763</v>
      </c>
      <c r="N141" s="123">
        <f t="shared" si="178"/>
        <v>494.51907828539481</v>
      </c>
      <c r="O141" s="123">
        <f t="shared" si="178"/>
        <v>515.12343341354051</v>
      </c>
      <c r="P141" s="123">
        <f t="shared" si="178"/>
        <v>515.12343341354051</v>
      </c>
      <c r="Q141" s="123">
        <f>SUM(B141:P141)</f>
        <v>127062.60120566837</v>
      </c>
    </row>
    <row r="142" spans="1:18" x14ac:dyDescent="0.2">
      <c r="A142" s="32" t="s">
        <v>95</v>
      </c>
      <c r="B142" s="136">
        <f>+B89+B115</f>
        <v>2077.2539999991204</v>
      </c>
      <c r="C142" s="136">
        <f t="shared" ref="C142:P142" si="181">+C89+C115</f>
        <v>9697.2939999969167</v>
      </c>
      <c r="D142" s="136">
        <f t="shared" si="181"/>
        <v>15746.277999993514</v>
      </c>
      <c r="E142" s="136">
        <f t="shared" si="181"/>
        <v>6978.0579999893789</v>
      </c>
      <c r="F142" s="136">
        <f t="shared" si="181"/>
        <v>1547.5619999836233</v>
      </c>
      <c r="G142" s="136">
        <f t="shared" si="181"/>
        <v>-9872.4900000216076</v>
      </c>
      <c r="H142" s="136">
        <f t="shared" si="181"/>
        <v>-3779.2280000293295</v>
      </c>
      <c r="I142" s="136">
        <f t="shared" si="181"/>
        <v>-5097.828000034774</v>
      </c>
      <c r="J142" s="136">
        <f t="shared" si="181"/>
        <v>-3029.1460000368015</v>
      </c>
      <c r="K142" s="136">
        <f t="shared" si="181"/>
        <v>-9437.1660000461015</v>
      </c>
      <c r="L142" s="136">
        <f t="shared" si="181"/>
        <v>2565.4699999502664</v>
      </c>
      <c r="M142" s="136">
        <f t="shared" si="181"/>
        <v>-7396.078000057074</v>
      </c>
      <c r="N142" s="136">
        <f t="shared" si="181"/>
        <v>-5.6839791274536859E-8</v>
      </c>
      <c r="O142" s="136">
        <f t="shared" si="181"/>
        <v>-5.9208046203933847E-8</v>
      </c>
      <c r="P142" s="136">
        <f t="shared" si="181"/>
        <v>-5.9208046203933847E-8</v>
      </c>
      <c r="Q142" s="136">
        <f>SUM(B142:P142)</f>
        <v>-2.0000488122497651E-2</v>
      </c>
    </row>
    <row r="143" spans="1:18" ht="15.75" x14ac:dyDescent="0.25">
      <c r="A143" s="87" t="s">
        <v>68</v>
      </c>
      <c r="B143" s="124">
        <f>SUM(B139:B142)</f>
        <v>36876.423999999992</v>
      </c>
      <c r="C143" s="125">
        <f t="shared" ref="C143:M143" si="182">SUM(C139:C142)</f>
        <v>47662.783999999992</v>
      </c>
      <c r="D143" s="124">
        <f t="shared" si="182"/>
        <v>53382.577999999994</v>
      </c>
      <c r="E143" s="125">
        <f t="shared" si="182"/>
        <v>41735.268000000011</v>
      </c>
      <c r="F143" s="124">
        <f t="shared" si="182"/>
        <v>27974.392000000003</v>
      </c>
      <c r="G143" s="125">
        <f t="shared" si="182"/>
        <v>28047.599999999999</v>
      </c>
      <c r="H143" s="124">
        <f t="shared" si="182"/>
        <v>35802.371999999996</v>
      </c>
      <c r="I143" s="125">
        <f t="shared" si="182"/>
        <v>35490.441999999995</v>
      </c>
      <c r="J143" s="124">
        <f t="shared" si="182"/>
        <v>33651.914000000004</v>
      </c>
      <c r="K143" s="125">
        <f t="shared" si="182"/>
        <v>30150.984000000008</v>
      </c>
      <c r="L143" s="124">
        <f t="shared" si="182"/>
        <v>30106.73</v>
      </c>
      <c r="M143" s="125">
        <f t="shared" si="182"/>
        <v>30649.582000000002</v>
      </c>
      <c r="N143" s="125">
        <f t="shared" ref="N143:P143" si="183">SUM(N139:N142)</f>
        <v>1698.77</v>
      </c>
      <c r="O143" s="125">
        <f t="shared" si="183"/>
        <v>1769.5500000000002</v>
      </c>
      <c r="P143" s="125">
        <f t="shared" si="183"/>
        <v>1769.5500000000002</v>
      </c>
      <c r="Q143" s="125">
        <f>SUM(Q139:Q142)</f>
        <v>436768.93999999994</v>
      </c>
      <c r="R143" s="5"/>
    </row>
    <row r="144" spans="1:18" ht="16.5" thickBot="1" x14ac:dyDescent="0.3">
      <c r="A144" s="35" t="s">
        <v>69</v>
      </c>
      <c r="B144" s="133">
        <f t="shared" ref="B144:Q144" si="184">+B123+B128+B133+B138+B143</f>
        <v>25045203.358928982</v>
      </c>
      <c r="C144" s="134">
        <f t="shared" si="184"/>
        <v>31462530.538249467</v>
      </c>
      <c r="D144" s="133">
        <f t="shared" si="184"/>
        <v>32141900.82785042</v>
      </c>
      <c r="E144" s="134">
        <f t="shared" si="184"/>
        <v>25323358.632159002</v>
      </c>
      <c r="F144" s="133">
        <f t="shared" si="184"/>
        <v>20796254.736366156</v>
      </c>
      <c r="G144" s="134">
        <f t="shared" si="184"/>
        <v>19766755.03128656</v>
      </c>
      <c r="H144" s="133">
        <f t="shared" si="184"/>
        <v>22985014.557184216</v>
      </c>
      <c r="I144" s="134">
        <f t="shared" si="184"/>
        <v>23572793.038075838</v>
      </c>
      <c r="J144" s="133">
        <f t="shared" si="184"/>
        <v>21159685.229678541</v>
      </c>
      <c r="K144" s="134">
        <f t="shared" si="184"/>
        <v>23281836.585541118</v>
      </c>
      <c r="L144" s="133">
        <f t="shared" si="184"/>
        <v>19807873.544216014</v>
      </c>
      <c r="M144" s="134">
        <f t="shared" si="184"/>
        <v>20690669.967218377</v>
      </c>
      <c r="N144" s="134">
        <f t="shared" si="184"/>
        <v>1229825.6069999998</v>
      </c>
      <c r="O144" s="134">
        <f t="shared" si="184"/>
        <v>1190881.537</v>
      </c>
      <c r="P144" s="134">
        <f t="shared" si="184"/>
        <v>1190881.537</v>
      </c>
      <c r="Q144" s="134">
        <f t="shared" si="184"/>
        <v>289645464.72775465</v>
      </c>
      <c r="R144" s="5"/>
    </row>
    <row r="145" spans="1:18" ht="16.5" thickBot="1" x14ac:dyDescent="0.3">
      <c r="A145" s="35" t="s">
        <v>98</v>
      </c>
      <c r="B145" s="133">
        <f>+B144-B22-B29</f>
        <v>-8.9048626250587404E-9</v>
      </c>
      <c r="C145" s="134">
        <f t="shared" ref="C145:Q145" si="185">+C144-C22-C29</f>
        <v>8.5856299847364426E-10</v>
      </c>
      <c r="D145" s="133">
        <f t="shared" si="185"/>
        <v>3.9071892388164997E-9</v>
      </c>
      <c r="E145" s="134">
        <f t="shared" si="185"/>
        <v>2.0227162167429924E-9</v>
      </c>
      <c r="F145" s="133">
        <f t="shared" si="185"/>
        <v>-2.0954757928848267E-9</v>
      </c>
      <c r="G145" s="134">
        <f t="shared" si="185"/>
        <v>4.5693013817071915E-9</v>
      </c>
      <c r="H145" s="133">
        <f t="shared" si="185"/>
        <v>-8.7311491370201111E-10</v>
      </c>
      <c r="I145" s="134">
        <f t="shared" si="185"/>
        <v>-7.5669959187507629E-10</v>
      </c>
      <c r="J145" s="133">
        <f t="shared" si="185"/>
        <v>-1.7462298274040222E-9</v>
      </c>
      <c r="K145" s="134">
        <f t="shared" si="185"/>
        <v>3.2596290111541748E-9</v>
      </c>
      <c r="L145" s="133">
        <f t="shared" si="185"/>
        <v>2.0954757928848267E-9</v>
      </c>
      <c r="M145" s="134">
        <f t="shared" si="185"/>
        <v>-2.3283064365386963E-9</v>
      </c>
      <c r="N145" s="170">
        <f t="shared" si="185"/>
        <v>0</v>
      </c>
      <c r="O145" s="170">
        <f t="shared" si="185"/>
        <v>0</v>
      </c>
      <c r="P145" s="170">
        <f t="shared" si="185"/>
        <v>0</v>
      </c>
      <c r="Q145" s="134">
        <f t="shared" si="185"/>
        <v>0</v>
      </c>
      <c r="R145" s="5"/>
    </row>
    <row r="146" spans="1:18" ht="16.5" thickBot="1" x14ac:dyDescent="0.3">
      <c r="A146" s="10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66"/>
      <c r="M146" s="66"/>
      <c r="N146" s="231"/>
      <c r="O146" s="231"/>
      <c r="P146" s="231"/>
      <c r="Q146" s="66"/>
      <c r="R146" s="21"/>
    </row>
    <row r="147" spans="1:18" ht="21" thickBot="1" x14ac:dyDescent="0.35">
      <c r="A147" s="27" t="s">
        <v>52</v>
      </c>
      <c r="B147" s="75" t="s">
        <v>0</v>
      </c>
      <c r="C147" s="66"/>
      <c r="D147" s="66"/>
      <c r="E147" s="21"/>
    </row>
    <row r="148" spans="1:18" ht="15.75" x14ac:dyDescent="0.25">
      <c r="A148" s="73" t="s">
        <v>131</v>
      </c>
      <c r="B148" s="76">
        <f>+Q83/Q22</f>
        <v>1.0000000000334595</v>
      </c>
      <c r="C148" s="66"/>
      <c r="D148" s="66"/>
      <c r="E148" s="21"/>
    </row>
    <row r="149" spans="1:18" ht="16.5" thickBot="1" x14ac:dyDescent="0.3">
      <c r="A149" s="74" t="s">
        <v>76</v>
      </c>
      <c r="B149" s="77">
        <f>+(Q22-Q83)/Q22</f>
        <v>-3.345938018362513E-11</v>
      </c>
      <c r="C149" s="66"/>
      <c r="D149" s="66"/>
      <c r="E149" s="21"/>
    </row>
    <row r="150" spans="1:18" ht="16.5" thickBot="1" x14ac:dyDescent="0.3">
      <c r="A150" s="78"/>
      <c r="B150" s="66"/>
      <c r="C150" s="66"/>
      <c r="D150" s="66"/>
      <c r="E150" s="21"/>
    </row>
    <row r="151" spans="1:18" ht="24" thickBot="1" x14ac:dyDescent="0.35">
      <c r="A151" s="80" t="s">
        <v>83</v>
      </c>
      <c r="B151" s="79" t="s">
        <v>54</v>
      </c>
      <c r="C151" s="66"/>
      <c r="D151" s="66"/>
      <c r="E151" s="21"/>
    </row>
    <row r="152" spans="1:18" ht="15.75" x14ac:dyDescent="0.25">
      <c r="A152" s="73" t="s">
        <v>53</v>
      </c>
      <c r="B152" s="76">
        <v>0.57410000000000005</v>
      </c>
      <c r="C152" s="66"/>
      <c r="D152" s="66"/>
      <c r="E152" s="21"/>
    </row>
    <row r="153" spans="1:18" ht="16.5" thickBot="1" x14ac:dyDescent="0.3">
      <c r="A153" s="74" t="s">
        <v>132</v>
      </c>
      <c r="B153" s="77">
        <v>0.4259</v>
      </c>
      <c r="C153" s="66"/>
      <c r="D153" s="66"/>
      <c r="E153" s="21"/>
    </row>
    <row r="154" spans="1:18" ht="15.75" x14ac:dyDescent="0.25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66"/>
      <c r="M154" s="66"/>
      <c r="N154" s="231"/>
      <c r="O154" s="231"/>
      <c r="P154" s="231"/>
      <c r="Q154" s="66"/>
      <c r="R154" s="21"/>
    </row>
    <row r="155" spans="1:18" ht="15.75" x14ac:dyDescent="0.25">
      <c r="A155" s="12" t="s">
        <v>7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250"/>
      <c r="M155" s="250"/>
      <c r="N155" s="232"/>
      <c r="O155" s="232"/>
      <c r="P155" s="232"/>
    </row>
    <row r="156" spans="1:18" ht="18" x14ac:dyDescent="0.2">
      <c r="A156" s="11" t="s">
        <v>105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7"/>
      <c r="M156" s="4"/>
      <c r="N156" s="233"/>
      <c r="O156" s="233"/>
      <c r="P156" s="233"/>
    </row>
    <row r="157" spans="1:18" ht="18" x14ac:dyDescent="0.2">
      <c r="A157" s="11" t="s">
        <v>106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7"/>
    </row>
    <row r="158" spans="1:18" ht="18" x14ac:dyDescent="0.2">
      <c r="A158" s="11" t="s">
        <v>82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44"/>
    </row>
    <row r="159" spans="1:18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3"/>
    </row>
    <row r="160" spans="1:18" x14ac:dyDescent="0.2">
      <c r="L160" s="5"/>
    </row>
  </sheetData>
  <mergeCells count="9">
    <mergeCell ref="L155:M155"/>
    <mergeCell ref="A5:Q5"/>
    <mergeCell ref="Q30:Q31"/>
    <mergeCell ref="A30:A31"/>
    <mergeCell ref="A14:A15"/>
    <mergeCell ref="Q14:Q15"/>
    <mergeCell ref="A6:A7"/>
    <mergeCell ref="Q6:Q7"/>
    <mergeCell ref="A39:Q39"/>
  </mergeCells>
  <pageMargins left="0.7" right="0.7" top="0.75" bottom="0.75" header="0.3" footer="0.3"/>
  <pageSetup scale="3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Z44"/>
  <sheetViews>
    <sheetView zoomScale="70" zoomScaleNormal="70" workbookViewId="0">
      <selection activeCell="B43" sqref="B43"/>
    </sheetView>
  </sheetViews>
  <sheetFormatPr defaultRowHeight="15" x14ac:dyDescent="0.2"/>
  <cols>
    <col min="1" max="1" width="20" customWidth="1"/>
    <col min="2" max="2" width="13.21875" customWidth="1"/>
    <col min="3" max="26" width="8.33203125" customWidth="1"/>
  </cols>
  <sheetData>
    <row r="1" spans="1:26" x14ac:dyDescent="0.2">
      <c r="A1" s="181" t="s">
        <v>14</v>
      </c>
    </row>
    <row r="2" spans="1:26" x14ac:dyDescent="0.2">
      <c r="A2" s="181" t="s">
        <v>49</v>
      </c>
    </row>
    <row r="3" spans="1:26" x14ac:dyDescent="0.2">
      <c r="A3" t="s">
        <v>44</v>
      </c>
      <c r="D3" s="182"/>
    </row>
    <row r="4" spans="1:26" x14ac:dyDescent="0.2">
      <c r="A4" s="183"/>
      <c r="C4" s="182"/>
      <c r="D4" s="182"/>
    </row>
    <row r="5" spans="1:26" x14ac:dyDescent="0.2">
      <c r="A5" s="183"/>
    </row>
    <row r="6" spans="1:26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6" x14ac:dyDescent="0.2">
      <c r="A7" s="187">
        <v>44896</v>
      </c>
      <c r="B7" s="188">
        <v>1159</v>
      </c>
      <c r="C7" s="188">
        <v>1159</v>
      </c>
      <c r="D7" s="188">
        <v>1159</v>
      </c>
      <c r="E7" s="188">
        <v>1159</v>
      </c>
      <c r="F7" s="188">
        <v>1159</v>
      </c>
      <c r="G7" s="188">
        <v>1158</v>
      </c>
      <c r="H7" s="188">
        <v>1158</v>
      </c>
      <c r="I7" s="188">
        <v>1157</v>
      </c>
      <c r="J7" s="188">
        <v>1159</v>
      </c>
      <c r="K7" s="188">
        <v>1160</v>
      </c>
      <c r="L7" s="188">
        <v>1159</v>
      </c>
      <c r="M7" s="188">
        <v>1160</v>
      </c>
      <c r="N7" s="188">
        <v>1160</v>
      </c>
      <c r="O7" s="188">
        <v>1160</v>
      </c>
      <c r="P7" s="188">
        <v>1160</v>
      </c>
      <c r="Q7" s="188">
        <v>1160</v>
      </c>
      <c r="R7" s="188">
        <v>1159</v>
      </c>
      <c r="S7" s="188">
        <v>1158</v>
      </c>
      <c r="T7" s="188">
        <v>1157</v>
      </c>
      <c r="U7" s="188">
        <v>1157</v>
      </c>
      <c r="V7" s="188">
        <v>1157</v>
      </c>
      <c r="W7" s="188">
        <v>1157</v>
      </c>
      <c r="X7" s="188">
        <v>1157</v>
      </c>
      <c r="Y7" s="188">
        <v>1158</v>
      </c>
      <c r="Z7" s="188">
        <v>27806</v>
      </c>
    </row>
    <row r="8" spans="1:26" x14ac:dyDescent="0.2">
      <c r="A8" s="187">
        <v>44897</v>
      </c>
      <c r="B8" s="188">
        <v>1159</v>
      </c>
      <c r="C8" s="188">
        <v>1158</v>
      </c>
      <c r="D8" s="188">
        <v>1157</v>
      </c>
      <c r="E8" s="188">
        <v>1157</v>
      </c>
      <c r="F8" s="188">
        <v>1157</v>
      </c>
      <c r="G8" s="188">
        <v>1156</v>
      </c>
      <c r="H8" s="188">
        <v>1156</v>
      </c>
      <c r="I8" s="188">
        <v>1156</v>
      </c>
      <c r="J8" s="188">
        <v>1157</v>
      </c>
      <c r="K8" s="188">
        <v>1157</v>
      </c>
      <c r="L8" s="188">
        <v>1159</v>
      </c>
      <c r="M8" s="188">
        <v>1160</v>
      </c>
      <c r="N8" s="188">
        <v>1160</v>
      </c>
      <c r="O8" s="188">
        <v>1161</v>
      </c>
      <c r="P8" s="188">
        <v>1160</v>
      </c>
      <c r="Q8" s="188">
        <v>1159</v>
      </c>
      <c r="R8" s="188">
        <v>1158</v>
      </c>
      <c r="S8" s="188">
        <v>1157</v>
      </c>
      <c r="T8" s="188">
        <v>1154</v>
      </c>
      <c r="U8" s="188">
        <v>1152</v>
      </c>
      <c r="V8" s="188">
        <v>1152</v>
      </c>
      <c r="W8" s="188">
        <v>1151</v>
      </c>
      <c r="X8" s="188">
        <v>1154</v>
      </c>
      <c r="Y8" s="188">
        <v>1155</v>
      </c>
      <c r="Z8" s="188">
        <v>27762</v>
      </c>
    </row>
    <row r="9" spans="1:26" x14ac:dyDescent="0.2">
      <c r="A9" s="187">
        <v>44898</v>
      </c>
      <c r="B9" s="188">
        <v>1162</v>
      </c>
      <c r="C9" s="188">
        <v>1164</v>
      </c>
      <c r="D9" s="188">
        <v>1164</v>
      </c>
      <c r="E9" s="188">
        <v>1165</v>
      </c>
      <c r="F9" s="188">
        <v>1165</v>
      </c>
      <c r="G9" s="188">
        <v>1165</v>
      </c>
      <c r="H9" s="188">
        <v>1165</v>
      </c>
      <c r="I9" s="188">
        <v>1165</v>
      </c>
      <c r="J9" s="188">
        <v>1164</v>
      </c>
      <c r="K9" s="188">
        <v>1164</v>
      </c>
      <c r="L9" s="188">
        <v>1163</v>
      </c>
      <c r="M9" s="188">
        <v>1162</v>
      </c>
      <c r="N9" s="188">
        <v>1162</v>
      </c>
      <c r="O9" s="188">
        <v>1162</v>
      </c>
      <c r="P9" s="188">
        <v>1163</v>
      </c>
      <c r="Q9" s="188">
        <v>1163</v>
      </c>
      <c r="R9" s="188">
        <v>1162</v>
      </c>
      <c r="S9" s="188">
        <v>1161</v>
      </c>
      <c r="T9" s="188">
        <v>1160</v>
      </c>
      <c r="U9" s="188">
        <v>1161</v>
      </c>
      <c r="V9" s="188">
        <v>1161</v>
      </c>
      <c r="W9" s="188">
        <v>1162</v>
      </c>
      <c r="X9" s="188">
        <v>1163</v>
      </c>
      <c r="Y9" s="188">
        <v>1163</v>
      </c>
      <c r="Z9" s="188">
        <v>27911</v>
      </c>
    </row>
    <row r="10" spans="1:26" x14ac:dyDescent="0.2">
      <c r="A10" s="187">
        <v>44899</v>
      </c>
      <c r="B10" s="188">
        <v>1160</v>
      </c>
      <c r="C10" s="188">
        <v>1160</v>
      </c>
      <c r="D10" s="188">
        <v>1160</v>
      </c>
      <c r="E10" s="188">
        <v>1161</v>
      </c>
      <c r="F10" s="188">
        <v>1160</v>
      </c>
      <c r="G10" s="188">
        <v>1160</v>
      </c>
      <c r="H10" s="188">
        <v>1160</v>
      </c>
      <c r="I10" s="188">
        <v>1160</v>
      </c>
      <c r="J10" s="188">
        <v>1161</v>
      </c>
      <c r="K10" s="188">
        <v>1161</v>
      </c>
      <c r="L10" s="188">
        <v>1161</v>
      </c>
      <c r="M10" s="188">
        <v>1161</v>
      </c>
      <c r="N10" s="188">
        <v>1161</v>
      </c>
      <c r="O10" s="188">
        <v>1160</v>
      </c>
      <c r="P10" s="188">
        <v>1160</v>
      </c>
      <c r="Q10" s="188">
        <v>1160</v>
      </c>
      <c r="R10" s="188">
        <v>1159</v>
      </c>
      <c r="S10" s="188">
        <v>1158</v>
      </c>
      <c r="T10" s="188">
        <v>1157</v>
      </c>
      <c r="U10" s="188">
        <v>1157</v>
      </c>
      <c r="V10" s="188">
        <v>1156</v>
      </c>
      <c r="W10" s="188">
        <v>1156</v>
      </c>
      <c r="X10" s="188">
        <v>1156</v>
      </c>
      <c r="Y10" s="188">
        <v>1157</v>
      </c>
      <c r="Z10" s="188">
        <v>27822</v>
      </c>
    </row>
    <row r="11" spans="1:26" x14ac:dyDescent="0.2">
      <c r="A11" s="187">
        <v>44900</v>
      </c>
      <c r="B11" s="188">
        <v>1177</v>
      </c>
      <c r="C11" s="188">
        <v>1177</v>
      </c>
      <c r="D11" s="188">
        <v>1177</v>
      </c>
      <c r="E11" s="188">
        <v>1177</v>
      </c>
      <c r="F11" s="188">
        <v>1177</v>
      </c>
      <c r="G11" s="188">
        <v>1176</v>
      </c>
      <c r="H11" s="188">
        <v>1175</v>
      </c>
      <c r="I11" s="188">
        <v>1175</v>
      </c>
      <c r="J11" s="188">
        <v>1175</v>
      </c>
      <c r="K11" s="188">
        <v>1171</v>
      </c>
      <c r="L11" s="188">
        <v>1172</v>
      </c>
      <c r="M11" s="188">
        <v>1173</v>
      </c>
      <c r="N11" s="188">
        <v>1173</v>
      </c>
      <c r="O11" s="188">
        <v>1174</v>
      </c>
      <c r="P11" s="188">
        <v>1176</v>
      </c>
      <c r="Q11" s="188">
        <v>1175</v>
      </c>
      <c r="R11" s="188">
        <v>1176</v>
      </c>
      <c r="S11" s="188">
        <v>1177</v>
      </c>
      <c r="T11" s="188">
        <v>1177</v>
      </c>
      <c r="U11" s="188">
        <v>1177</v>
      </c>
      <c r="V11" s="188">
        <v>1176</v>
      </c>
      <c r="W11" s="188">
        <v>1174</v>
      </c>
      <c r="X11" s="188">
        <v>1174</v>
      </c>
      <c r="Y11" s="188">
        <v>1175</v>
      </c>
      <c r="Z11" s="188">
        <v>28206</v>
      </c>
    </row>
    <row r="12" spans="1:26" x14ac:dyDescent="0.2">
      <c r="A12" s="187">
        <v>44901</v>
      </c>
      <c r="B12" s="188">
        <v>1150</v>
      </c>
      <c r="C12" s="188">
        <v>1151</v>
      </c>
      <c r="D12" s="188">
        <v>1152</v>
      </c>
      <c r="E12" s="188">
        <v>1153</v>
      </c>
      <c r="F12" s="188">
        <v>1154</v>
      </c>
      <c r="G12" s="188">
        <v>1152</v>
      </c>
      <c r="H12" s="188">
        <v>1152</v>
      </c>
      <c r="I12" s="188">
        <v>1152</v>
      </c>
      <c r="J12" s="188">
        <v>1153</v>
      </c>
      <c r="K12" s="188">
        <v>1155</v>
      </c>
      <c r="L12" s="188">
        <v>1154</v>
      </c>
      <c r="M12" s="188">
        <v>1153</v>
      </c>
      <c r="N12" s="188">
        <v>1153</v>
      </c>
      <c r="O12" s="188">
        <v>1153</v>
      </c>
      <c r="P12" s="188">
        <v>1153</v>
      </c>
      <c r="Q12" s="188">
        <v>1153</v>
      </c>
      <c r="R12" s="188">
        <v>1153</v>
      </c>
      <c r="S12" s="188">
        <v>1152</v>
      </c>
      <c r="T12" s="188">
        <v>1152</v>
      </c>
      <c r="U12" s="188">
        <v>1152</v>
      </c>
      <c r="V12" s="188">
        <v>1152</v>
      </c>
      <c r="W12" s="188">
        <v>1153</v>
      </c>
      <c r="X12" s="188">
        <v>1153</v>
      </c>
      <c r="Y12" s="188">
        <v>1155</v>
      </c>
      <c r="Z12" s="188">
        <v>27665</v>
      </c>
    </row>
    <row r="13" spans="1:26" x14ac:dyDescent="0.2">
      <c r="A13" s="187">
        <v>44902</v>
      </c>
      <c r="B13" s="188">
        <v>1167</v>
      </c>
      <c r="C13" s="188">
        <v>1167</v>
      </c>
      <c r="D13" s="188">
        <v>1167</v>
      </c>
      <c r="E13" s="188">
        <v>1167</v>
      </c>
      <c r="F13" s="188">
        <v>1167</v>
      </c>
      <c r="G13" s="188">
        <v>1166</v>
      </c>
      <c r="H13" s="188">
        <v>1164</v>
      </c>
      <c r="I13" s="188">
        <v>1161</v>
      </c>
      <c r="J13" s="188">
        <v>1161</v>
      </c>
      <c r="K13" s="188">
        <v>1161</v>
      </c>
      <c r="L13" s="188">
        <v>1165</v>
      </c>
      <c r="M13" s="188">
        <v>1164</v>
      </c>
      <c r="N13" s="188">
        <v>1164</v>
      </c>
      <c r="O13" s="188">
        <v>1164</v>
      </c>
      <c r="P13" s="188">
        <v>1164</v>
      </c>
      <c r="Q13" s="188">
        <v>1164</v>
      </c>
      <c r="R13" s="188">
        <v>1164</v>
      </c>
      <c r="S13" s="188">
        <v>1163</v>
      </c>
      <c r="T13" s="188">
        <v>1162</v>
      </c>
      <c r="U13" s="188">
        <v>1162</v>
      </c>
      <c r="V13" s="188">
        <v>1162</v>
      </c>
      <c r="W13" s="188">
        <v>1163</v>
      </c>
      <c r="X13" s="188">
        <v>1164</v>
      </c>
      <c r="Y13" s="188">
        <v>1164</v>
      </c>
      <c r="Z13" s="188">
        <v>27937</v>
      </c>
    </row>
    <row r="14" spans="1:26" x14ac:dyDescent="0.2">
      <c r="A14" s="187">
        <v>44903</v>
      </c>
      <c r="B14" s="188">
        <v>1197</v>
      </c>
      <c r="C14" s="188">
        <v>1197</v>
      </c>
      <c r="D14" s="188">
        <v>1197</v>
      </c>
      <c r="E14" s="188">
        <v>1197</v>
      </c>
      <c r="F14" s="188">
        <v>1197</v>
      </c>
      <c r="G14" s="188">
        <v>1197</v>
      </c>
      <c r="H14" s="188">
        <v>1195</v>
      </c>
      <c r="I14" s="188">
        <v>1193</v>
      </c>
      <c r="J14" s="188">
        <v>1192</v>
      </c>
      <c r="K14" s="188">
        <v>1193</v>
      </c>
      <c r="L14" s="188">
        <v>1193</v>
      </c>
      <c r="M14" s="188">
        <v>1193</v>
      </c>
      <c r="N14" s="188">
        <v>1191</v>
      </c>
      <c r="O14" s="188">
        <v>1191</v>
      </c>
      <c r="P14" s="188">
        <v>1190</v>
      </c>
      <c r="Q14" s="188">
        <v>1190</v>
      </c>
      <c r="R14" s="188">
        <v>1191</v>
      </c>
      <c r="S14" s="188">
        <v>1190</v>
      </c>
      <c r="T14" s="188">
        <v>1191</v>
      </c>
      <c r="U14" s="188">
        <v>1194</v>
      </c>
      <c r="V14" s="188">
        <v>1194</v>
      </c>
      <c r="W14" s="188">
        <v>1194</v>
      </c>
      <c r="X14" s="188">
        <v>1195</v>
      </c>
      <c r="Y14" s="188">
        <v>1195</v>
      </c>
      <c r="Z14" s="188">
        <v>28647</v>
      </c>
    </row>
    <row r="15" spans="1:26" x14ac:dyDescent="0.2">
      <c r="A15" s="187">
        <v>44904</v>
      </c>
      <c r="B15" s="188">
        <v>1145</v>
      </c>
      <c r="C15" s="188">
        <v>1144</v>
      </c>
      <c r="D15" s="188">
        <v>1144</v>
      </c>
      <c r="E15" s="188">
        <v>1144</v>
      </c>
      <c r="F15" s="188">
        <v>1144</v>
      </c>
      <c r="G15" s="188">
        <v>1143</v>
      </c>
      <c r="H15" s="188">
        <v>1142</v>
      </c>
      <c r="I15" s="188">
        <v>1138</v>
      </c>
      <c r="J15" s="188">
        <v>1139</v>
      </c>
      <c r="K15" s="188">
        <v>1140</v>
      </c>
      <c r="L15" s="188">
        <v>1142</v>
      </c>
      <c r="M15" s="188">
        <v>1142</v>
      </c>
      <c r="N15" s="188">
        <v>1143</v>
      </c>
      <c r="O15" s="188">
        <v>1143</v>
      </c>
      <c r="P15" s="188">
        <v>1146</v>
      </c>
      <c r="Q15" s="188">
        <v>1146</v>
      </c>
      <c r="R15" s="188">
        <v>1145</v>
      </c>
      <c r="S15" s="188">
        <v>1144</v>
      </c>
      <c r="T15" s="188">
        <v>1144</v>
      </c>
      <c r="U15" s="188">
        <v>1144</v>
      </c>
      <c r="V15" s="188">
        <v>1144</v>
      </c>
      <c r="W15" s="188">
        <v>1145</v>
      </c>
      <c r="X15" s="188">
        <v>1144</v>
      </c>
      <c r="Y15" s="188">
        <v>1144</v>
      </c>
      <c r="Z15" s="188">
        <v>27439</v>
      </c>
    </row>
    <row r="16" spans="1:26" x14ac:dyDescent="0.2">
      <c r="A16" s="187">
        <v>44905</v>
      </c>
      <c r="B16" s="188">
        <v>1161</v>
      </c>
      <c r="C16" s="188">
        <v>1161</v>
      </c>
      <c r="D16" s="188">
        <v>1161</v>
      </c>
      <c r="E16" s="188">
        <v>1161</v>
      </c>
      <c r="F16" s="188">
        <v>1162</v>
      </c>
      <c r="G16" s="188">
        <v>1162</v>
      </c>
      <c r="H16" s="188">
        <v>1161</v>
      </c>
      <c r="I16" s="188">
        <v>1161</v>
      </c>
      <c r="J16" s="188">
        <v>1162</v>
      </c>
      <c r="K16" s="188">
        <v>1163</v>
      </c>
      <c r="L16" s="188">
        <v>1164</v>
      </c>
      <c r="M16" s="188">
        <v>1164</v>
      </c>
      <c r="N16" s="188">
        <v>1164</v>
      </c>
      <c r="O16" s="188">
        <v>1164</v>
      </c>
      <c r="P16" s="188">
        <v>1164</v>
      </c>
      <c r="Q16" s="188">
        <v>1162</v>
      </c>
      <c r="R16" s="188">
        <v>1160</v>
      </c>
      <c r="S16" s="188">
        <v>1160</v>
      </c>
      <c r="T16" s="188">
        <v>1160</v>
      </c>
      <c r="U16" s="188">
        <v>1160</v>
      </c>
      <c r="V16" s="188">
        <v>1160</v>
      </c>
      <c r="W16" s="188">
        <v>1160</v>
      </c>
      <c r="X16" s="188">
        <v>1161</v>
      </c>
      <c r="Y16" s="188">
        <v>1161</v>
      </c>
      <c r="Z16" s="188">
        <v>27879</v>
      </c>
    </row>
    <row r="17" spans="1:26" x14ac:dyDescent="0.2">
      <c r="A17" s="187">
        <v>44906</v>
      </c>
      <c r="B17" s="188">
        <v>1151</v>
      </c>
      <c r="C17" s="188">
        <v>1151</v>
      </c>
      <c r="D17" s="188">
        <v>1151</v>
      </c>
      <c r="E17" s="188">
        <v>1151</v>
      </c>
      <c r="F17" s="188">
        <v>1152</v>
      </c>
      <c r="G17" s="188">
        <v>1152</v>
      </c>
      <c r="H17" s="188">
        <v>1151</v>
      </c>
      <c r="I17" s="188">
        <v>1151</v>
      </c>
      <c r="J17" s="188">
        <v>1151</v>
      </c>
      <c r="K17" s="188">
        <v>1152</v>
      </c>
      <c r="L17" s="188">
        <v>1153</v>
      </c>
      <c r="M17" s="188">
        <v>1153</v>
      </c>
      <c r="N17" s="188">
        <v>1153</v>
      </c>
      <c r="O17" s="188">
        <v>1153</v>
      </c>
      <c r="P17" s="188">
        <v>1153</v>
      </c>
      <c r="Q17" s="188">
        <v>1152</v>
      </c>
      <c r="R17" s="188">
        <v>1150</v>
      </c>
      <c r="S17" s="188">
        <v>1150</v>
      </c>
      <c r="T17" s="188">
        <v>1150</v>
      </c>
      <c r="U17" s="188">
        <v>1150</v>
      </c>
      <c r="V17" s="188">
        <v>1150</v>
      </c>
      <c r="W17" s="188">
        <v>1150</v>
      </c>
      <c r="X17" s="188">
        <v>1151</v>
      </c>
      <c r="Y17" s="188">
        <v>1151</v>
      </c>
      <c r="Z17" s="188">
        <v>27632</v>
      </c>
    </row>
    <row r="18" spans="1:26" x14ac:dyDescent="0.2">
      <c r="A18" s="187">
        <v>44907</v>
      </c>
      <c r="B18" s="188">
        <v>1182</v>
      </c>
      <c r="C18" s="188">
        <v>1184</v>
      </c>
      <c r="D18" s="188">
        <v>1183</v>
      </c>
      <c r="E18" s="188">
        <v>1182</v>
      </c>
      <c r="F18" s="188">
        <v>1181</v>
      </c>
      <c r="G18" s="188">
        <v>1181</v>
      </c>
      <c r="H18" s="188">
        <v>1180</v>
      </c>
      <c r="I18" s="188">
        <v>1180</v>
      </c>
      <c r="J18" s="188">
        <v>1179</v>
      </c>
      <c r="K18" s="188">
        <v>1180</v>
      </c>
      <c r="L18" s="188">
        <v>1179</v>
      </c>
      <c r="M18" s="188">
        <v>1179</v>
      </c>
      <c r="N18" s="188">
        <v>1179</v>
      </c>
      <c r="O18" s="188">
        <v>1180</v>
      </c>
      <c r="P18" s="188">
        <v>1181</v>
      </c>
      <c r="Q18" s="188">
        <v>1180</v>
      </c>
      <c r="R18" s="188">
        <v>1180</v>
      </c>
      <c r="S18" s="188">
        <v>1179</v>
      </c>
      <c r="T18" s="188">
        <v>1180</v>
      </c>
      <c r="U18" s="188">
        <v>1180</v>
      </c>
      <c r="V18" s="188">
        <v>1180</v>
      </c>
      <c r="W18" s="188">
        <v>1180</v>
      </c>
      <c r="X18" s="188">
        <v>1181</v>
      </c>
      <c r="Y18" s="188">
        <v>1179</v>
      </c>
      <c r="Z18" s="188">
        <v>28329</v>
      </c>
    </row>
    <row r="19" spans="1:26" x14ac:dyDescent="0.2">
      <c r="A19" s="187">
        <v>44908</v>
      </c>
      <c r="B19" s="188">
        <v>1157</v>
      </c>
      <c r="C19" s="188">
        <v>1158</v>
      </c>
      <c r="D19" s="188">
        <v>1158</v>
      </c>
      <c r="E19" s="188">
        <v>1158</v>
      </c>
      <c r="F19" s="188">
        <v>1162</v>
      </c>
      <c r="G19" s="188">
        <v>1163</v>
      </c>
      <c r="H19" s="188">
        <v>1162</v>
      </c>
      <c r="I19" s="188">
        <v>1162</v>
      </c>
      <c r="J19" s="188">
        <v>1162</v>
      </c>
      <c r="K19" s="188">
        <v>1161</v>
      </c>
      <c r="L19" s="188">
        <v>1158</v>
      </c>
      <c r="M19" s="188">
        <v>1158</v>
      </c>
      <c r="N19" s="188">
        <v>1158</v>
      </c>
      <c r="O19" s="188">
        <v>1158</v>
      </c>
      <c r="P19" s="188">
        <v>1160</v>
      </c>
      <c r="Q19" s="188">
        <v>1161</v>
      </c>
      <c r="R19" s="188">
        <v>1161</v>
      </c>
      <c r="S19" s="188">
        <v>1160</v>
      </c>
      <c r="T19" s="188">
        <v>1159</v>
      </c>
      <c r="U19" s="188">
        <v>1160</v>
      </c>
      <c r="V19" s="188">
        <v>1160</v>
      </c>
      <c r="W19" s="188">
        <v>1160</v>
      </c>
      <c r="X19" s="188">
        <v>1161</v>
      </c>
      <c r="Y19" s="188">
        <v>1162</v>
      </c>
      <c r="Z19" s="188">
        <v>27839</v>
      </c>
    </row>
    <row r="20" spans="1:26" x14ac:dyDescent="0.2">
      <c r="A20" s="187">
        <v>44909</v>
      </c>
      <c r="B20" s="188">
        <v>1168</v>
      </c>
      <c r="C20" s="188">
        <v>1168</v>
      </c>
      <c r="D20" s="188">
        <v>1167</v>
      </c>
      <c r="E20" s="188">
        <v>1167</v>
      </c>
      <c r="F20" s="188">
        <v>1168</v>
      </c>
      <c r="G20" s="188">
        <v>1168</v>
      </c>
      <c r="H20" s="188">
        <v>1167</v>
      </c>
      <c r="I20" s="188">
        <v>1168</v>
      </c>
      <c r="J20" s="188">
        <v>1168</v>
      </c>
      <c r="K20" s="188">
        <v>1169</v>
      </c>
      <c r="L20" s="188">
        <v>1169</v>
      </c>
      <c r="M20" s="188">
        <v>1169</v>
      </c>
      <c r="N20" s="188">
        <v>1167</v>
      </c>
      <c r="O20" s="188">
        <v>1167</v>
      </c>
      <c r="P20" s="188">
        <v>1166</v>
      </c>
      <c r="Q20" s="188">
        <v>1166</v>
      </c>
      <c r="R20" s="188">
        <v>1166</v>
      </c>
      <c r="S20" s="188">
        <v>1166</v>
      </c>
      <c r="T20" s="188">
        <v>1165</v>
      </c>
      <c r="U20" s="188">
        <v>1164</v>
      </c>
      <c r="V20" s="188">
        <v>1164</v>
      </c>
      <c r="W20" s="188">
        <v>1164</v>
      </c>
      <c r="X20" s="188">
        <v>1163</v>
      </c>
      <c r="Y20" s="188">
        <v>1163</v>
      </c>
      <c r="Z20" s="188">
        <v>27997</v>
      </c>
    </row>
    <row r="21" spans="1:26" x14ac:dyDescent="0.2">
      <c r="A21" s="187">
        <v>44910</v>
      </c>
      <c r="B21" s="188">
        <v>1170</v>
      </c>
      <c r="C21" s="188">
        <v>1171</v>
      </c>
      <c r="D21" s="188">
        <v>1171</v>
      </c>
      <c r="E21" s="188">
        <v>1171</v>
      </c>
      <c r="F21" s="188">
        <v>1172</v>
      </c>
      <c r="G21" s="188">
        <v>1172</v>
      </c>
      <c r="H21" s="188">
        <v>1172</v>
      </c>
      <c r="I21" s="188">
        <v>1172</v>
      </c>
      <c r="J21" s="188">
        <v>1172</v>
      </c>
      <c r="K21" s="188">
        <v>1172</v>
      </c>
      <c r="L21" s="188">
        <v>1172</v>
      </c>
      <c r="M21" s="188">
        <v>1171</v>
      </c>
      <c r="N21" s="188">
        <v>1171</v>
      </c>
      <c r="O21" s="188">
        <v>1171</v>
      </c>
      <c r="P21" s="188">
        <v>1172</v>
      </c>
      <c r="Q21" s="188">
        <v>1172</v>
      </c>
      <c r="R21" s="188">
        <v>1171</v>
      </c>
      <c r="S21" s="188">
        <v>1171</v>
      </c>
      <c r="T21" s="188">
        <v>1172</v>
      </c>
      <c r="U21" s="188">
        <v>1172</v>
      </c>
      <c r="V21" s="188">
        <v>1172</v>
      </c>
      <c r="W21" s="188">
        <v>1172</v>
      </c>
      <c r="X21" s="188">
        <v>1173</v>
      </c>
      <c r="Y21" s="188">
        <v>1173</v>
      </c>
      <c r="Z21" s="188">
        <v>28120</v>
      </c>
    </row>
    <row r="22" spans="1:26" x14ac:dyDescent="0.2">
      <c r="A22" s="187">
        <v>44911</v>
      </c>
      <c r="B22" s="188">
        <v>1161</v>
      </c>
      <c r="C22" s="188">
        <v>1161</v>
      </c>
      <c r="D22" s="188">
        <v>1162</v>
      </c>
      <c r="E22" s="188">
        <v>1162</v>
      </c>
      <c r="F22" s="188">
        <v>1162</v>
      </c>
      <c r="G22" s="188">
        <v>1161</v>
      </c>
      <c r="H22" s="188">
        <v>1160</v>
      </c>
      <c r="I22" s="188">
        <v>1159</v>
      </c>
      <c r="J22" s="188">
        <v>1160</v>
      </c>
      <c r="K22" s="188">
        <v>1160</v>
      </c>
      <c r="L22" s="188">
        <v>1159</v>
      </c>
      <c r="M22" s="188">
        <v>1159</v>
      </c>
      <c r="N22" s="188">
        <v>1160</v>
      </c>
      <c r="O22" s="188">
        <v>1160</v>
      </c>
      <c r="P22" s="188">
        <v>1160</v>
      </c>
      <c r="Q22" s="188">
        <v>1160</v>
      </c>
      <c r="R22" s="188">
        <v>1159</v>
      </c>
      <c r="S22" s="188">
        <v>1159</v>
      </c>
      <c r="T22" s="188">
        <v>1159</v>
      </c>
      <c r="U22" s="188">
        <v>1159</v>
      </c>
      <c r="V22" s="188">
        <v>1159</v>
      </c>
      <c r="W22" s="188">
        <v>1159</v>
      </c>
      <c r="X22" s="188">
        <v>1160</v>
      </c>
      <c r="Y22" s="188">
        <v>1160</v>
      </c>
      <c r="Z22" s="188">
        <v>27840</v>
      </c>
    </row>
    <row r="23" spans="1:26" x14ac:dyDescent="0.2">
      <c r="A23" s="187">
        <v>44912</v>
      </c>
      <c r="B23" s="188">
        <v>1176</v>
      </c>
      <c r="C23" s="188">
        <v>1176</v>
      </c>
      <c r="D23" s="188">
        <v>1177</v>
      </c>
      <c r="E23" s="188">
        <v>1177</v>
      </c>
      <c r="F23" s="188">
        <v>1176</v>
      </c>
      <c r="G23" s="188">
        <v>1176</v>
      </c>
      <c r="H23" s="188">
        <v>1176</v>
      </c>
      <c r="I23" s="188">
        <v>1176</v>
      </c>
      <c r="J23" s="188">
        <v>1177</v>
      </c>
      <c r="K23" s="188">
        <v>1177</v>
      </c>
      <c r="L23" s="188">
        <v>1176</v>
      </c>
      <c r="M23" s="188">
        <v>1175</v>
      </c>
      <c r="N23" s="188">
        <v>1175</v>
      </c>
      <c r="O23" s="188">
        <v>1175</v>
      </c>
      <c r="P23" s="188">
        <v>1173</v>
      </c>
      <c r="Q23" s="188">
        <v>1173</v>
      </c>
      <c r="R23" s="188">
        <v>1172</v>
      </c>
      <c r="S23" s="188">
        <v>1171</v>
      </c>
      <c r="T23" s="188">
        <v>1171</v>
      </c>
      <c r="U23" s="188">
        <v>1171</v>
      </c>
      <c r="V23" s="188">
        <v>1171</v>
      </c>
      <c r="W23" s="188">
        <v>1171</v>
      </c>
      <c r="X23" s="188">
        <v>1171</v>
      </c>
      <c r="Y23" s="188">
        <v>1172</v>
      </c>
      <c r="Z23" s="188">
        <v>28181</v>
      </c>
    </row>
    <row r="24" spans="1:26" x14ac:dyDescent="0.2">
      <c r="A24" s="187">
        <v>44913</v>
      </c>
      <c r="B24" s="188">
        <v>1158</v>
      </c>
      <c r="C24" s="188">
        <v>1158</v>
      </c>
      <c r="D24" s="188">
        <v>1159</v>
      </c>
      <c r="E24" s="188">
        <v>1159</v>
      </c>
      <c r="F24" s="188">
        <v>1159</v>
      </c>
      <c r="G24" s="188">
        <v>1159</v>
      </c>
      <c r="H24" s="188">
        <v>1159</v>
      </c>
      <c r="I24" s="188">
        <v>1160</v>
      </c>
      <c r="J24" s="188">
        <v>1160</v>
      </c>
      <c r="K24" s="188">
        <v>1159</v>
      </c>
      <c r="L24" s="188">
        <v>1158</v>
      </c>
      <c r="M24" s="188">
        <v>1158</v>
      </c>
      <c r="N24" s="188">
        <v>1158</v>
      </c>
      <c r="O24" s="188">
        <v>1157</v>
      </c>
      <c r="P24" s="188">
        <v>1156</v>
      </c>
      <c r="Q24" s="188">
        <v>1155</v>
      </c>
      <c r="R24" s="188">
        <v>1155</v>
      </c>
      <c r="S24" s="188">
        <v>1153</v>
      </c>
      <c r="T24" s="188">
        <v>1155</v>
      </c>
      <c r="U24" s="188">
        <v>1154</v>
      </c>
      <c r="V24" s="188">
        <v>1154</v>
      </c>
      <c r="W24" s="188">
        <v>1154</v>
      </c>
      <c r="X24" s="188">
        <v>1154</v>
      </c>
      <c r="Y24" s="188">
        <v>1155</v>
      </c>
      <c r="Z24" s="188">
        <v>27766</v>
      </c>
    </row>
    <row r="25" spans="1:26" x14ac:dyDescent="0.2">
      <c r="A25" s="187">
        <v>44914</v>
      </c>
      <c r="B25" s="188">
        <v>1162</v>
      </c>
      <c r="C25" s="188">
        <v>1163</v>
      </c>
      <c r="D25" s="188">
        <v>1162</v>
      </c>
      <c r="E25" s="188">
        <v>1163</v>
      </c>
      <c r="F25" s="188">
        <v>1163</v>
      </c>
      <c r="G25" s="188">
        <v>1163</v>
      </c>
      <c r="H25" s="188">
        <v>1162</v>
      </c>
      <c r="I25" s="188">
        <v>1162</v>
      </c>
      <c r="J25" s="188">
        <v>1163</v>
      </c>
      <c r="K25" s="188">
        <v>1165</v>
      </c>
      <c r="L25" s="188">
        <v>1164</v>
      </c>
      <c r="M25" s="188">
        <v>1164</v>
      </c>
      <c r="N25" s="188">
        <v>1164</v>
      </c>
      <c r="O25" s="188">
        <v>1163</v>
      </c>
      <c r="P25" s="188">
        <v>1163</v>
      </c>
      <c r="Q25" s="188">
        <v>1162</v>
      </c>
      <c r="R25" s="188">
        <v>1162</v>
      </c>
      <c r="S25" s="188">
        <v>1161</v>
      </c>
      <c r="T25" s="188">
        <v>1160</v>
      </c>
      <c r="U25" s="188">
        <v>1160</v>
      </c>
      <c r="V25" s="188">
        <v>1161</v>
      </c>
      <c r="W25" s="188">
        <v>1161</v>
      </c>
      <c r="X25" s="188">
        <v>1161</v>
      </c>
      <c r="Y25" s="188">
        <v>1160</v>
      </c>
      <c r="Z25" s="188">
        <v>27894</v>
      </c>
    </row>
    <row r="26" spans="1:26" x14ac:dyDescent="0.2">
      <c r="A26" s="187">
        <v>44915</v>
      </c>
      <c r="B26" s="188">
        <v>1166</v>
      </c>
      <c r="C26" s="188">
        <v>1167</v>
      </c>
      <c r="D26" s="188">
        <v>1167</v>
      </c>
      <c r="E26" s="188">
        <v>1168</v>
      </c>
      <c r="F26" s="188">
        <v>1166</v>
      </c>
      <c r="G26" s="188">
        <v>1166</v>
      </c>
      <c r="H26" s="188">
        <v>1165</v>
      </c>
      <c r="I26" s="188">
        <v>1165</v>
      </c>
      <c r="J26" s="188">
        <v>1166</v>
      </c>
      <c r="K26" s="188">
        <v>1166</v>
      </c>
      <c r="L26" s="188">
        <v>1168</v>
      </c>
      <c r="M26" s="188">
        <v>1169</v>
      </c>
      <c r="N26" s="188">
        <v>1169</v>
      </c>
      <c r="O26" s="188">
        <v>1168</v>
      </c>
      <c r="P26" s="188">
        <v>1168</v>
      </c>
      <c r="Q26" s="188">
        <v>1167</v>
      </c>
      <c r="R26" s="188">
        <v>1167</v>
      </c>
      <c r="S26" s="188">
        <v>1166</v>
      </c>
      <c r="T26" s="188">
        <v>1166</v>
      </c>
      <c r="U26" s="188">
        <v>1167</v>
      </c>
      <c r="V26" s="188">
        <v>1166</v>
      </c>
      <c r="W26" s="188">
        <v>1167</v>
      </c>
      <c r="X26" s="188">
        <v>1166</v>
      </c>
      <c r="Y26" s="188">
        <v>1166</v>
      </c>
      <c r="Z26" s="188">
        <v>28002</v>
      </c>
    </row>
    <row r="27" spans="1:26" x14ac:dyDescent="0.2">
      <c r="A27" s="187">
        <v>44916</v>
      </c>
      <c r="B27" s="188">
        <v>1201</v>
      </c>
      <c r="C27" s="188">
        <v>1202</v>
      </c>
      <c r="D27" s="188">
        <v>1202</v>
      </c>
      <c r="E27" s="188">
        <v>1201</v>
      </c>
      <c r="F27" s="188">
        <v>1199</v>
      </c>
      <c r="G27" s="188">
        <v>1199</v>
      </c>
      <c r="H27" s="188">
        <v>1199</v>
      </c>
      <c r="I27" s="188">
        <v>1199</v>
      </c>
      <c r="J27" s="188">
        <v>1199</v>
      </c>
      <c r="K27" s="188">
        <v>1201</v>
      </c>
      <c r="L27" s="188">
        <v>1201</v>
      </c>
      <c r="M27" s="188">
        <v>1201</v>
      </c>
      <c r="N27" s="188">
        <v>1201</v>
      </c>
      <c r="O27" s="188">
        <v>1202</v>
      </c>
      <c r="P27" s="188">
        <v>1201</v>
      </c>
      <c r="Q27" s="188">
        <v>1201</v>
      </c>
      <c r="R27" s="188">
        <v>1201</v>
      </c>
      <c r="S27" s="188">
        <v>1200</v>
      </c>
      <c r="T27" s="188">
        <v>1200</v>
      </c>
      <c r="U27" s="188">
        <v>1199</v>
      </c>
      <c r="V27" s="188">
        <v>1200</v>
      </c>
      <c r="W27" s="188">
        <v>1199</v>
      </c>
      <c r="X27" s="188">
        <v>1198</v>
      </c>
      <c r="Y27" s="188">
        <v>1198</v>
      </c>
      <c r="Z27" s="188">
        <v>28804</v>
      </c>
    </row>
    <row r="28" spans="1:26" x14ac:dyDescent="0.2">
      <c r="A28" s="187">
        <v>44917</v>
      </c>
      <c r="B28" s="188">
        <v>1121</v>
      </c>
      <c r="C28" s="188">
        <v>1121</v>
      </c>
      <c r="D28" s="188">
        <v>1121</v>
      </c>
      <c r="E28" s="188">
        <v>1121</v>
      </c>
      <c r="F28" s="188">
        <v>1112</v>
      </c>
      <c r="G28" s="188">
        <v>1110</v>
      </c>
      <c r="H28" s="188">
        <v>1110</v>
      </c>
      <c r="I28" s="188">
        <v>1110</v>
      </c>
      <c r="J28" s="188">
        <v>1110</v>
      </c>
      <c r="K28" s="188">
        <v>1110</v>
      </c>
      <c r="L28" s="188">
        <v>1110</v>
      </c>
      <c r="M28" s="188">
        <v>1110</v>
      </c>
      <c r="N28" s="188">
        <v>1110</v>
      </c>
      <c r="O28" s="188">
        <v>1110</v>
      </c>
      <c r="P28" s="188">
        <v>1110</v>
      </c>
      <c r="Q28" s="188">
        <v>1117</v>
      </c>
      <c r="R28" s="188">
        <v>1123</v>
      </c>
      <c r="S28" s="188">
        <v>1124</v>
      </c>
      <c r="T28" s="188">
        <v>1124</v>
      </c>
      <c r="U28" s="188">
        <v>1125</v>
      </c>
      <c r="V28" s="188">
        <v>1125</v>
      </c>
      <c r="W28" s="188">
        <v>1125</v>
      </c>
      <c r="X28" s="188">
        <v>1124</v>
      </c>
      <c r="Y28" s="188">
        <v>1125</v>
      </c>
      <c r="Z28" s="188">
        <v>26808</v>
      </c>
    </row>
    <row r="29" spans="1:26" x14ac:dyDescent="0.2">
      <c r="A29" s="187">
        <v>44918</v>
      </c>
      <c r="B29" s="188">
        <v>1169</v>
      </c>
      <c r="C29" s="188">
        <v>1169</v>
      </c>
      <c r="D29" s="188">
        <v>1170</v>
      </c>
      <c r="E29" s="188">
        <v>1170</v>
      </c>
      <c r="F29" s="188">
        <v>1170</v>
      </c>
      <c r="G29" s="188">
        <v>1170</v>
      </c>
      <c r="H29" s="188">
        <v>1170</v>
      </c>
      <c r="I29" s="188">
        <v>1168</v>
      </c>
      <c r="J29" s="188">
        <v>1163</v>
      </c>
      <c r="K29" s="188">
        <v>1163</v>
      </c>
      <c r="L29" s="188">
        <v>1163</v>
      </c>
      <c r="M29" s="188">
        <v>1163</v>
      </c>
      <c r="N29" s="188">
        <v>1163</v>
      </c>
      <c r="O29" s="188">
        <v>1163</v>
      </c>
      <c r="P29" s="188">
        <v>1163</v>
      </c>
      <c r="Q29" s="188">
        <v>1165</v>
      </c>
      <c r="R29" s="188">
        <v>1168</v>
      </c>
      <c r="S29" s="188">
        <v>1167</v>
      </c>
      <c r="T29" s="188">
        <v>1168</v>
      </c>
      <c r="U29" s="188">
        <v>1167</v>
      </c>
      <c r="V29" s="188">
        <v>1168</v>
      </c>
      <c r="W29" s="188">
        <v>1169</v>
      </c>
      <c r="X29" s="188">
        <v>1169</v>
      </c>
      <c r="Y29" s="188">
        <v>1169</v>
      </c>
      <c r="Z29" s="188">
        <v>28007</v>
      </c>
    </row>
    <row r="30" spans="1:26" x14ac:dyDescent="0.2">
      <c r="A30" s="187">
        <v>44919</v>
      </c>
      <c r="B30" s="188">
        <v>1163</v>
      </c>
      <c r="C30" s="188">
        <v>1160</v>
      </c>
      <c r="D30" s="188">
        <v>416</v>
      </c>
      <c r="E30" s="188">
        <v>-42</v>
      </c>
      <c r="F30" s="188">
        <v>-42</v>
      </c>
      <c r="G30" s="188">
        <v>-42</v>
      </c>
      <c r="H30" s="188">
        <v>-42</v>
      </c>
      <c r="I30" s="188">
        <v>-42</v>
      </c>
      <c r="J30" s="188">
        <v>-42</v>
      </c>
      <c r="K30" s="188">
        <v>-42</v>
      </c>
      <c r="L30" s="188">
        <v>-42</v>
      </c>
      <c r="M30" s="188">
        <v>-42</v>
      </c>
      <c r="N30" s="188">
        <v>-42</v>
      </c>
      <c r="O30" s="188">
        <v>-42</v>
      </c>
      <c r="P30" s="188">
        <v>-42</v>
      </c>
      <c r="Q30" s="188">
        <v>-42</v>
      </c>
      <c r="R30" s="188">
        <v>-42</v>
      </c>
      <c r="S30" s="188">
        <v>-42</v>
      </c>
      <c r="T30" s="188">
        <v>-43</v>
      </c>
      <c r="U30" s="188">
        <v>-43</v>
      </c>
      <c r="V30" s="188">
        <v>-43</v>
      </c>
      <c r="W30" s="188">
        <v>-43</v>
      </c>
      <c r="X30" s="188">
        <v>-42</v>
      </c>
      <c r="Y30" s="188">
        <v>-42</v>
      </c>
      <c r="Z30" s="188">
        <v>1853</v>
      </c>
    </row>
    <row r="31" spans="1:26" x14ac:dyDescent="0.2">
      <c r="A31" s="187">
        <v>44920</v>
      </c>
      <c r="B31" s="188">
        <v>-42</v>
      </c>
      <c r="C31" s="188">
        <v>-42</v>
      </c>
      <c r="D31" s="188">
        <v>-45</v>
      </c>
      <c r="E31" s="188">
        <v>-45</v>
      </c>
      <c r="F31" s="188">
        <v>-45</v>
      </c>
      <c r="G31" s="188">
        <v>-45</v>
      </c>
      <c r="H31" s="188">
        <v>-45</v>
      </c>
      <c r="I31" s="188">
        <v>-45</v>
      </c>
      <c r="J31" s="188">
        <v>-45</v>
      </c>
      <c r="K31" s="188">
        <v>-45</v>
      </c>
      <c r="L31" s="188">
        <v>-45</v>
      </c>
      <c r="M31" s="188">
        <v>-45</v>
      </c>
      <c r="N31" s="188">
        <v>-45</v>
      </c>
      <c r="O31" s="188">
        <v>-45</v>
      </c>
      <c r="P31" s="188">
        <v>-44</v>
      </c>
      <c r="Q31" s="188">
        <v>-44</v>
      </c>
      <c r="R31" s="188">
        <v>-44</v>
      </c>
      <c r="S31" s="188">
        <v>-35</v>
      </c>
      <c r="T31" s="188">
        <v>103</v>
      </c>
      <c r="U31" s="188">
        <v>174</v>
      </c>
      <c r="V31" s="188">
        <v>240</v>
      </c>
      <c r="W31" s="188">
        <v>346</v>
      </c>
      <c r="X31" s="188">
        <v>392</v>
      </c>
      <c r="Y31" s="188">
        <v>401</v>
      </c>
      <c r="Z31" s="188">
        <v>865</v>
      </c>
    </row>
    <row r="32" spans="1:26" x14ac:dyDescent="0.2">
      <c r="A32" s="187">
        <v>44921</v>
      </c>
      <c r="B32" s="188">
        <v>414</v>
      </c>
      <c r="C32" s="188">
        <v>453</v>
      </c>
      <c r="D32" s="188">
        <v>572</v>
      </c>
      <c r="E32" s="188">
        <v>663</v>
      </c>
      <c r="F32" s="188">
        <v>796</v>
      </c>
      <c r="G32" s="188">
        <v>926</v>
      </c>
      <c r="H32" s="188">
        <v>1006</v>
      </c>
      <c r="I32" s="188">
        <v>1026</v>
      </c>
      <c r="J32" s="188">
        <v>1078</v>
      </c>
      <c r="K32" s="188">
        <v>1141</v>
      </c>
      <c r="L32" s="188">
        <v>1152</v>
      </c>
      <c r="M32" s="188">
        <v>1158</v>
      </c>
      <c r="N32" s="188">
        <v>1160</v>
      </c>
      <c r="O32" s="188">
        <v>1162</v>
      </c>
      <c r="P32" s="188">
        <v>1161</v>
      </c>
      <c r="Q32" s="188">
        <v>1160</v>
      </c>
      <c r="R32" s="188">
        <v>1160</v>
      </c>
      <c r="S32" s="188">
        <v>1159</v>
      </c>
      <c r="T32" s="188">
        <v>1159</v>
      </c>
      <c r="U32" s="188">
        <v>1159</v>
      </c>
      <c r="V32" s="188">
        <v>1160</v>
      </c>
      <c r="W32" s="188">
        <v>1161</v>
      </c>
      <c r="X32" s="188">
        <v>1161</v>
      </c>
      <c r="Y32" s="188">
        <v>1160</v>
      </c>
      <c r="Z32" s="188">
        <v>24307</v>
      </c>
    </row>
    <row r="33" spans="1:26" x14ac:dyDescent="0.2">
      <c r="A33" s="187">
        <v>44922</v>
      </c>
      <c r="B33" s="188">
        <v>1176</v>
      </c>
      <c r="C33" s="188">
        <v>1177</v>
      </c>
      <c r="D33" s="188">
        <v>1177</v>
      </c>
      <c r="E33" s="188">
        <v>1177</v>
      </c>
      <c r="F33" s="188">
        <v>1178</v>
      </c>
      <c r="G33" s="188">
        <v>1178</v>
      </c>
      <c r="H33" s="188">
        <v>1177</v>
      </c>
      <c r="I33" s="188">
        <v>1176</v>
      </c>
      <c r="J33" s="188">
        <v>1176</v>
      </c>
      <c r="K33" s="188">
        <v>1177</v>
      </c>
      <c r="L33" s="188">
        <v>1178</v>
      </c>
      <c r="M33" s="188">
        <v>1176</v>
      </c>
      <c r="N33" s="188">
        <v>1176</v>
      </c>
      <c r="O33" s="188">
        <v>1177</v>
      </c>
      <c r="P33" s="188">
        <v>1175</v>
      </c>
      <c r="Q33" s="188">
        <v>1174</v>
      </c>
      <c r="R33" s="188">
        <v>1173</v>
      </c>
      <c r="S33" s="188">
        <v>1173</v>
      </c>
      <c r="T33" s="188">
        <v>1173</v>
      </c>
      <c r="U33" s="188">
        <v>1173</v>
      </c>
      <c r="V33" s="188">
        <v>1172</v>
      </c>
      <c r="W33" s="188">
        <v>1174</v>
      </c>
      <c r="X33" s="188">
        <v>1174</v>
      </c>
      <c r="Y33" s="188">
        <v>1173</v>
      </c>
      <c r="Z33" s="188">
        <v>28210</v>
      </c>
    </row>
    <row r="34" spans="1:26" x14ac:dyDescent="0.2">
      <c r="A34" s="187">
        <v>44923</v>
      </c>
      <c r="B34" s="188">
        <v>1177</v>
      </c>
      <c r="C34" s="188">
        <v>1177</v>
      </c>
      <c r="D34" s="188">
        <v>1177</v>
      </c>
      <c r="E34" s="188">
        <v>1177</v>
      </c>
      <c r="F34" s="188">
        <v>1176</v>
      </c>
      <c r="G34" s="188">
        <v>1176</v>
      </c>
      <c r="H34" s="188">
        <v>1175</v>
      </c>
      <c r="I34" s="188">
        <v>1175</v>
      </c>
      <c r="J34" s="188">
        <v>1174</v>
      </c>
      <c r="K34" s="188">
        <v>1177</v>
      </c>
      <c r="L34" s="188">
        <v>1179</v>
      </c>
      <c r="M34" s="188">
        <v>1180</v>
      </c>
      <c r="N34" s="188">
        <v>1180</v>
      </c>
      <c r="O34" s="188">
        <v>1180</v>
      </c>
      <c r="P34" s="188">
        <v>1181</v>
      </c>
      <c r="Q34" s="188">
        <v>1181</v>
      </c>
      <c r="R34" s="188">
        <v>1180</v>
      </c>
      <c r="S34" s="188">
        <v>1179</v>
      </c>
      <c r="T34" s="188">
        <v>1178</v>
      </c>
      <c r="U34" s="188">
        <v>1179</v>
      </c>
      <c r="V34" s="188">
        <v>1180</v>
      </c>
      <c r="W34" s="188">
        <v>1180</v>
      </c>
      <c r="X34" s="188">
        <v>1181</v>
      </c>
      <c r="Y34" s="188">
        <v>1181</v>
      </c>
      <c r="Z34" s="188">
        <v>28280</v>
      </c>
    </row>
    <row r="35" spans="1:26" x14ac:dyDescent="0.2">
      <c r="A35" s="187">
        <v>44924</v>
      </c>
      <c r="B35" s="188">
        <v>1173</v>
      </c>
      <c r="C35" s="188">
        <v>1173</v>
      </c>
      <c r="D35" s="188">
        <v>1174</v>
      </c>
      <c r="E35" s="188">
        <v>1174</v>
      </c>
      <c r="F35" s="188">
        <v>1175</v>
      </c>
      <c r="G35" s="188">
        <v>1174</v>
      </c>
      <c r="H35" s="188">
        <v>1173</v>
      </c>
      <c r="I35" s="188">
        <v>1173</v>
      </c>
      <c r="J35" s="188">
        <v>1174</v>
      </c>
      <c r="K35" s="188">
        <v>1176</v>
      </c>
      <c r="L35" s="188">
        <v>1177</v>
      </c>
      <c r="M35" s="188">
        <v>1177</v>
      </c>
      <c r="N35" s="188">
        <v>1178</v>
      </c>
      <c r="O35" s="188">
        <v>1177</v>
      </c>
      <c r="P35" s="188">
        <v>1177</v>
      </c>
      <c r="Q35" s="188">
        <v>1177</v>
      </c>
      <c r="R35" s="188">
        <v>1176</v>
      </c>
      <c r="S35" s="188">
        <v>1175</v>
      </c>
      <c r="T35" s="188">
        <v>1175</v>
      </c>
      <c r="U35" s="188">
        <v>1174</v>
      </c>
      <c r="V35" s="188">
        <v>1174</v>
      </c>
      <c r="W35" s="188">
        <v>1175</v>
      </c>
      <c r="X35" s="188">
        <v>1175</v>
      </c>
      <c r="Y35" s="188">
        <v>1174</v>
      </c>
      <c r="Z35" s="188">
        <v>28200</v>
      </c>
    </row>
    <row r="36" spans="1:26" x14ac:dyDescent="0.2">
      <c r="A36" s="187">
        <v>44925</v>
      </c>
      <c r="B36" s="188">
        <v>1171</v>
      </c>
      <c r="C36" s="188">
        <v>1171</v>
      </c>
      <c r="D36" s="188">
        <v>1171</v>
      </c>
      <c r="E36" s="188">
        <v>1171</v>
      </c>
      <c r="F36" s="188">
        <v>1172</v>
      </c>
      <c r="G36" s="188">
        <v>1172</v>
      </c>
      <c r="H36" s="188">
        <v>1171</v>
      </c>
      <c r="I36" s="188">
        <v>1172</v>
      </c>
      <c r="J36" s="188">
        <v>1172</v>
      </c>
      <c r="K36" s="188">
        <v>1173</v>
      </c>
      <c r="L36" s="188">
        <v>1173</v>
      </c>
      <c r="M36" s="188">
        <v>1173</v>
      </c>
      <c r="N36" s="188">
        <v>1174</v>
      </c>
      <c r="O36" s="188">
        <v>1174</v>
      </c>
      <c r="P36" s="188">
        <v>1174</v>
      </c>
      <c r="Q36" s="188">
        <v>1174</v>
      </c>
      <c r="R36" s="188">
        <v>1173</v>
      </c>
      <c r="S36" s="188">
        <v>1172</v>
      </c>
      <c r="T36" s="188">
        <v>1172</v>
      </c>
      <c r="U36" s="188">
        <v>1172</v>
      </c>
      <c r="V36" s="188">
        <v>1172</v>
      </c>
      <c r="W36" s="188">
        <v>1172</v>
      </c>
      <c r="X36" s="188">
        <v>1173</v>
      </c>
      <c r="Y36" s="188">
        <v>1171</v>
      </c>
      <c r="Z36" s="188">
        <v>28135</v>
      </c>
    </row>
    <row r="37" spans="1:26" x14ac:dyDescent="0.2">
      <c r="A37" s="187">
        <v>44926</v>
      </c>
      <c r="B37" s="188">
        <v>1176</v>
      </c>
      <c r="C37" s="188">
        <v>1176</v>
      </c>
      <c r="D37" s="188">
        <v>1177</v>
      </c>
      <c r="E37" s="188">
        <v>1177</v>
      </c>
      <c r="F37" s="188">
        <v>1177</v>
      </c>
      <c r="G37" s="188">
        <v>1177</v>
      </c>
      <c r="H37" s="188">
        <v>1176</v>
      </c>
      <c r="I37" s="188">
        <v>1176</v>
      </c>
      <c r="J37" s="188">
        <v>1176</v>
      </c>
      <c r="K37" s="188">
        <v>1175</v>
      </c>
      <c r="L37" s="188">
        <v>1174</v>
      </c>
      <c r="M37" s="188">
        <v>1173</v>
      </c>
      <c r="N37" s="188">
        <v>1173</v>
      </c>
      <c r="O37" s="188">
        <v>1173</v>
      </c>
      <c r="P37" s="188">
        <v>1173</v>
      </c>
      <c r="Q37" s="188">
        <v>1175</v>
      </c>
      <c r="R37" s="188">
        <v>1175</v>
      </c>
      <c r="S37" s="188">
        <v>1175</v>
      </c>
      <c r="T37" s="188">
        <v>1175</v>
      </c>
      <c r="U37" s="188">
        <v>1176</v>
      </c>
      <c r="V37" s="188">
        <v>1176</v>
      </c>
      <c r="W37" s="188">
        <v>1176</v>
      </c>
      <c r="X37" s="188">
        <v>1176</v>
      </c>
      <c r="Y37" s="188">
        <v>1177</v>
      </c>
      <c r="Z37" s="188">
        <v>28210</v>
      </c>
    </row>
    <row r="38" spans="1:26" ht="15.75" x14ac:dyDescent="0.25">
      <c r="A38" s="198" t="s">
        <v>107</v>
      </c>
      <c r="B38" s="199">
        <v>34187</v>
      </c>
      <c r="C38" s="199">
        <v>34232</v>
      </c>
      <c r="D38" s="199">
        <v>33607</v>
      </c>
      <c r="E38" s="199">
        <v>33243</v>
      </c>
      <c r="F38" s="199">
        <v>33371</v>
      </c>
      <c r="G38" s="199">
        <v>33491</v>
      </c>
      <c r="H38" s="199">
        <v>33552</v>
      </c>
      <c r="I38" s="199">
        <v>33561</v>
      </c>
      <c r="J38" s="199">
        <v>33616</v>
      </c>
      <c r="K38" s="199">
        <v>33692</v>
      </c>
      <c r="L38" s="199">
        <v>33708</v>
      </c>
      <c r="M38" s="199">
        <v>33711</v>
      </c>
      <c r="N38" s="199">
        <v>33713</v>
      </c>
      <c r="O38" s="199">
        <v>33715</v>
      </c>
      <c r="P38" s="199">
        <v>33717</v>
      </c>
      <c r="Q38" s="199">
        <v>33718</v>
      </c>
      <c r="R38" s="199">
        <v>33713</v>
      </c>
      <c r="S38" s="199">
        <v>33703</v>
      </c>
      <c r="T38" s="199">
        <v>33835</v>
      </c>
      <c r="U38" s="199">
        <v>33908</v>
      </c>
      <c r="V38" s="199">
        <v>33975</v>
      </c>
      <c r="W38" s="199">
        <v>34087</v>
      </c>
      <c r="X38" s="199">
        <v>34143</v>
      </c>
      <c r="Y38" s="199">
        <v>34155</v>
      </c>
      <c r="Z38" s="199">
        <v>810353</v>
      </c>
    </row>
    <row r="39" spans="1:26" ht="15.75" x14ac:dyDescent="0.25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</row>
    <row r="40" spans="1:26" x14ac:dyDescent="0.2">
      <c r="A40" s="185" t="s">
        <v>0</v>
      </c>
      <c r="B40" s="186">
        <f>SUM(Z7:Z37)</f>
        <v>810353</v>
      </c>
    </row>
    <row r="41" spans="1:26" ht="15.75" x14ac:dyDescent="0.25">
      <c r="A41" s="194" t="s">
        <v>102</v>
      </c>
      <c r="B41" s="220"/>
    </row>
    <row r="42" spans="1:26" ht="15.75" x14ac:dyDescent="0.25">
      <c r="A42" s="194" t="s">
        <v>124</v>
      </c>
      <c r="B42" s="186">
        <f>B40+B41</f>
        <v>810353</v>
      </c>
    </row>
    <row r="43" spans="1:26" ht="15.75" x14ac:dyDescent="0.25">
      <c r="A43" s="178" t="s">
        <v>104</v>
      </c>
      <c r="B43" s="179">
        <f>SUM(E30:Y30,B31:S31)</f>
        <v>-1677</v>
      </c>
    </row>
    <row r="44" spans="1:26" ht="15.75" x14ac:dyDescent="0.25">
      <c r="A44" s="178" t="s">
        <v>103</v>
      </c>
      <c r="B44" s="180">
        <f>B42-B43</f>
        <v>812030</v>
      </c>
      <c r="E44" s="6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B44"/>
  <sheetViews>
    <sheetView zoomScale="70" zoomScaleNormal="70" workbookViewId="0">
      <selection activeCell="B40" sqref="B40"/>
    </sheetView>
  </sheetViews>
  <sheetFormatPr defaultRowHeight="15" x14ac:dyDescent="0.2"/>
  <cols>
    <col min="1" max="1" width="20.21875" customWidth="1"/>
    <col min="2" max="2" width="12.77734375" customWidth="1"/>
    <col min="3" max="27" width="8.33203125" customWidth="1"/>
  </cols>
  <sheetData>
    <row r="1" spans="1:28" x14ac:dyDescent="0.2">
      <c r="A1" s="181" t="s">
        <v>14</v>
      </c>
    </row>
    <row r="2" spans="1:28" x14ac:dyDescent="0.2">
      <c r="A2" s="181" t="s">
        <v>49</v>
      </c>
    </row>
    <row r="3" spans="1:28" x14ac:dyDescent="0.2">
      <c r="A3" t="s">
        <v>15</v>
      </c>
      <c r="D3" s="182"/>
    </row>
    <row r="4" spans="1:28" x14ac:dyDescent="0.2">
      <c r="A4" s="183"/>
      <c r="C4" s="182"/>
      <c r="D4" s="182"/>
    </row>
    <row r="5" spans="1:28" x14ac:dyDescent="0.2">
      <c r="A5" s="183"/>
    </row>
    <row r="6" spans="1:28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219" t="s">
        <v>42</v>
      </c>
      <c r="AA6" s="184" t="s">
        <v>17</v>
      </c>
    </row>
    <row r="7" spans="1:28" x14ac:dyDescent="0.2">
      <c r="A7" s="187">
        <v>44866</v>
      </c>
      <c r="B7" s="188">
        <v>745</v>
      </c>
      <c r="C7" s="188">
        <v>778</v>
      </c>
      <c r="D7" s="188">
        <v>792</v>
      </c>
      <c r="E7" s="188">
        <v>797</v>
      </c>
      <c r="F7" s="188">
        <v>798</v>
      </c>
      <c r="G7" s="188">
        <v>791</v>
      </c>
      <c r="H7" s="188">
        <v>782</v>
      </c>
      <c r="I7" s="188">
        <v>778</v>
      </c>
      <c r="J7" s="188">
        <v>775</v>
      </c>
      <c r="K7" s="188">
        <v>772</v>
      </c>
      <c r="L7" s="188">
        <v>769</v>
      </c>
      <c r="M7" s="188">
        <v>771</v>
      </c>
      <c r="N7" s="188">
        <v>781</v>
      </c>
      <c r="O7" s="188">
        <v>780</v>
      </c>
      <c r="P7" s="188">
        <v>779</v>
      </c>
      <c r="Q7" s="188">
        <v>786</v>
      </c>
      <c r="R7" s="188">
        <v>787</v>
      </c>
      <c r="S7" s="188">
        <v>788</v>
      </c>
      <c r="T7" s="188">
        <v>787</v>
      </c>
      <c r="U7" s="188">
        <v>788</v>
      </c>
      <c r="V7" s="188">
        <v>788</v>
      </c>
      <c r="W7" s="188">
        <v>789</v>
      </c>
      <c r="X7" s="188">
        <v>792</v>
      </c>
      <c r="Y7" s="188">
        <v>789</v>
      </c>
      <c r="Z7" s="188"/>
      <c r="AA7" s="188">
        <v>18782</v>
      </c>
      <c r="AB7" s="188"/>
    </row>
    <row r="8" spans="1:28" x14ac:dyDescent="0.2">
      <c r="A8" s="187">
        <v>44867</v>
      </c>
      <c r="B8" s="188">
        <v>779</v>
      </c>
      <c r="C8" s="188">
        <v>779</v>
      </c>
      <c r="D8" s="188">
        <v>779</v>
      </c>
      <c r="E8" s="188">
        <v>778</v>
      </c>
      <c r="F8" s="188">
        <v>777</v>
      </c>
      <c r="G8" s="188">
        <v>778</v>
      </c>
      <c r="H8" s="188">
        <v>777</v>
      </c>
      <c r="I8" s="188">
        <v>778</v>
      </c>
      <c r="J8" s="188">
        <v>769</v>
      </c>
      <c r="K8" s="188">
        <v>777</v>
      </c>
      <c r="L8" s="188">
        <v>777</v>
      </c>
      <c r="M8" s="188">
        <v>776</v>
      </c>
      <c r="N8" s="188">
        <v>776</v>
      </c>
      <c r="O8" s="188">
        <v>775</v>
      </c>
      <c r="P8" s="188">
        <v>774</v>
      </c>
      <c r="Q8" s="188">
        <v>772</v>
      </c>
      <c r="R8" s="188">
        <v>771</v>
      </c>
      <c r="S8" s="188">
        <v>772</v>
      </c>
      <c r="T8" s="188">
        <v>772</v>
      </c>
      <c r="U8" s="188">
        <v>772</v>
      </c>
      <c r="V8" s="188">
        <v>773</v>
      </c>
      <c r="W8" s="188">
        <v>772</v>
      </c>
      <c r="X8" s="188">
        <v>773</v>
      </c>
      <c r="Y8" s="188">
        <v>773</v>
      </c>
      <c r="Z8" s="188"/>
      <c r="AA8" s="188">
        <v>18599</v>
      </c>
      <c r="AB8" s="188"/>
    </row>
    <row r="9" spans="1:28" x14ac:dyDescent="0.2">
      <c r="A9" s="187">
        <v>44868</v>
      </c>
      <c r="B9" s="188">
        <v>801</v>
      </c>
      <c r="C9" s="188">
        <v>803</v>
      </c>
      <c r="D9" s="188">
        <v>869</v>
      </c>
      <c r="E9" s="188">
        <v>878</v>
      </c>
      <c r="F9" s="188">
        <v>890</v>
      </c>
      <c r="G9" s="188">
        <v>936</v>
      </c>
      <c r="H9" s="188">
        <v>948</v>
      </c>
      <c r="I9" s="188">
        <v>933</v>
      </c>
      <c r="J9" s="188">
        <v>932</v>
      </c>
      <c r="K9" s="188">
        <v>929</v>
      </c>
      <c r="L9" s="188">
        <v>925</v>
      </c>
      <c r="M9" s="188">
        <v>920</v>
      </c>
      <c r="N9" s="188">
        <v>913</v>
      </c>
      <c r="O9" s="188">
        <v>920</v>
      </c>
      <c r="P9" s="188">
        <v>936</v>
      </c>
      <c r="Q9" s="188">
        <v>943</v>
      </c>
      <c r="R9" s="188">
        <v>940</v>
      </c>
      <c r="S9" s="188">
        <v>937</v>
      </c>
      <c r="T9" s="188">
        <v>934</v>
      </c>
      <c r="U9" s="188">
        <v>931</v>
      </c>
      <c r="V9" s="188">
        <v>928</v>
      </c>
      <c r="W9" s="188">
        <v>927</v>
      </c>
      <c r="X9" s="188">
        <v>924</v>
      </c>
      <c r="Y9" s="188">
        <v>922</v>
      </c>
      <c r="Z9" s="188"/>
      <c r="AA9" s="188">
        <v>21919</v>
      </c>
      <c r="AB9" s="188"/>
    </row>
    <row r="10" spans="1:28" x14ac:dyDescent="0.2">
      <c r="A10" s="187">
        <v>44869</v>
      </c>
      <c r="B10" s="188">
        <v>912</v>
      </c>
      <c r="C10" s="188">
        <v>911</v>
      </c>
      <c r="D10" s="188">
        <v>909</v>
      </c>
      <c r="E10" s="188">
        <v>908</v>
      </c>
      <c r="F10" s="188">
        <v>923</v>
      </c>
      <c r="G10" s="188">
        <v>935</v>
      </c>
      <c r="H10" s="188">
        <v>935</v>
      </c>
      <c r="I10" s="188">
        <v>936</v>
      </c>
      <c r="J10" s="188">
        <v>936</v>
      </c>
      <c r="K10" s="188">
        <v>934</v>
      </c>
      <c r="L10" s="188">
        <v>931</v>
      </c>
      <c r="M10" s="188">
        <v>936</v>
      </c>
      <c r="N10" s="188">
        <v>945</v>
      </c>
      <c r="O10" s="188">
        <v>959</v>
      </c>
      <c r="P10" s="188">
        <v>985</v>
      </c>
      <c r="Q10" s="188">
        <v>1012</v>
      </c>
      <c r="R10" s="188">
        <v>1024</v>
      </c>
      <c r="S10" s="188">
        <v>1025</v>
      </c>
      <c r="T10" s="188">
        <v>1025</v>
      </c>
      <c r="U10" s="188">
        <v>1025</v>
      </c>
      <c r="V10" s="188">
        <v>1044</v>
      </c>
      <c r="W10" s="188">
        <v>1072</v>
      </c>
      <c r="X10" s="188">
        <v>1104</v>
      </c>
      <c r="Y10" s="188">
        <v>1133</v>
      </c>
      <c r="Z10" s="188"/>
      <c r="AA10" s="188">
        <v>23459</v>
      </c>
      <c r="AB10" s="188"/>
    </row>
    <row r="11" spans="1:28" x14ac:dyDescent="0.2">
      <c r="A11" s="187">
        <v>44870</v>
      </c>
      <c r="B11" s="188">
        <v>1188</v>
      </c>
      <c r="C11" s="188">
        <v>1214</v>
      </c>
      <c r="D11" s="188">
        <v>1225</v>
      </c>
      <c r="E11" s="188">
        <v>1225</v>
      </c>
      <c r="F11" s="188">
        <v>1225</v>
      </c>
      <c r="G11" s="188">
        <v>1223</v>
      </c>
      <c r="H11" s="188">
        <v>1221</v>
      </c>
      <c r="I11" s="188">
        <v>1217</v>
      </c>
      <c r="J11" s="188">
        <v>1217</v>
      </c>
      <c r="K11" s="188">
        <v>1217</v>
      </c>
      <c r="L11" s="188">
        <v>1218</v>
      </c>
      <c r="M11" s="188">
        <v>1214</v>
      </c>
      <c r="N11" s="188">
        <v>1215</v>
      </c>
      <c r="O11" s="188">
        <v>1211</v>
      </c>
      <c r="P11" s="188">
        <v>1134</v>
      </c>
      <c r="Q11" s="188">
        <v>960</v>
      </c>
      <c r="R11" s="188">
        <v>855</v>
      </c>
      <c r="S11" s="188">
        <v>890</v>
      </c>
      <c r="T11" s="188">
        <v>913</v>
      </c>
      <c r="U11" s="188">
        <v>943</v>
      </c>
      <c r="V11" s="188">
        <v>970</v>
      </c>
      <c r="W11" s="188">
        <v>997</v>
      </c>
      <c r="X11" s="188">
        <v>1025</v>
      </c>
      <c r="Y11" s="188">
        <v>1061</v>
      </c>
      <c r="Z11" s="188"/>
      <c r="AA11" s="188">
        <v>26778</v>
      </c>
      <c r="AB11" s="188"/>
    </row>
    <row r="12" spans="1:28" x14ac:dyDescent="0.2">
      <c r="A12" s="187">
        <v>44871</v>
      </c>
      <c r="B12" s="188">
        <v>1060</v>
      </c>
      <c r="C12" s="188">
        <v>1105</v>
      </c>
      <c r="D12" s="188">
        <v>1104</v>
      </c>
      <c r="E12" s="188">
        <v>1127</v>
      </c>
      <c r="F12" s="188">
        <v>1141</v>
      </c>
      <c r="G12" s="188">
        <v>1162</v>
      </c>
      <c r="H12" s="188">
        <v>1175</v>
      </c>
      <c r="I12" s="188">
        <v>1178</v>
      </c>
      <c r="J12" s="188">
        <v>1177</v>
      </c>
      <c r="K12" s="188">
        <v>1176</v>
      </c>
      <c r="L12" s="188">
        <v>1174</v>
      </c>
      <c r="M12" s="188">
        <v>1171</v>
      </c>
      <c r="N12" s="188">
        <v>1169</v>
      </c>
      <c r="O12" s="188">
        <v>1168</v>
      </c>
      <c r="P12" s="188">
        <v>1168</v>
      </c>
      <c r="Q12" s="188">
        <v>1166</v>
      </c>
      <c r="R12" s="188">
        <v>1167</v>
      </c>
      <c r="S12" s="188">
        <v>1167</v>
      </c>
      <c r="T12" s="188">
        <v>1170</v>
      </c>
      <c r="U12" s="188">
        <v>1170</v>
      </c>
      <c r="V12" s="188">
        <v>1170</v>
      </c>
      <c r="W12" s="188">
        <v>1170</v>
      </c>
      <c r="X12" s="188">
        <v>1170</v>
      </c>
      <c r="Y12" s="188">
        <v>1172</v>
      </c>
      <c r="Z12" s="188">
        <v>1171</v>
      </c>
      <c r="AA12" s="188">
        <v>28948</v>
      </c>
      <c r="AB12" s="188"/>
    </row>
    <row r="13" spans="1:28" x14ac:dyDescent="0.2">
      <c r="A13" s="187">
        <v>44872</v>
      </c>
      <c r="B13" s="188">
        <v>1201</v>
      </c>
      <c r="C13" s="188">
        <v>1200</v>
      </c>
      <c r="D13" s="188">
        <v>1200</v>
      </c>
      <c r="E13" s="188">
        <v>1201</v>
      </c>
      <c r="F13" s="188">
        <v>1201</v>
      </c>
      <c r="G13" s="188">
        <v>1202</v>
      </c>
      <c r="H13" s="188">
        <v>1201</v>
      </c>
      <c r="I13" s="188">
        <v>1199</v>
      </c>
      <c r="J13" s="188">
        <v>1200</v>
      </c>
      <c r="K13" s="188">
        <v>1201</v>
      </c>
      <c r="L13" s="188">
        <v>1198</v>
      </c>
      <c r="M13" s="188">
        <v>1199</v>
      </c>
      <c r="N13" s="188">
        <v>1201</v>
      </c>
      <c r="O13" s="188">
        <v>1172</v>
      </c>
      <c r="P13" s="188">
        <v>1163</v>
      </c>
      <c r="Q13" s="188">
        <v>1161</v>
      </c>
      <c r="R13" s="188">
        <v>1162</v>
      </c>
      <c r="S13" s="188">
        <v>1199</v>
      </c>
      <c r="T13" s="188">
        <v>1208</v>
      </c>
      <c r="U13" s="188">
        <v>1209</v>
      </c>
      <c r="V13" s="188">
        <v>1211</v>
      </c>
      <c r="W13" s="188">
        <v>1212</v>
      </c>
      <c r="X13" s="188">
        <v>1213</v>
      </c>
      <c r="Y13" s="188">
        <v>1216</v>
      </c>
      <c r="Z13" s="188"/>
      <c r="AA13" s="188">
        <v>28730</v>
      </c>
      <c r="AB13" s="188"/>
    </row>
    <row r="14" spans="1:28" x14ac:dyDescent="0.2">
      <c r="A14" s="187">
        <v>44873</v>
      </c>
      <c r="B14" s="188">
        <v>1217</v>
      </c>
      <c r="C14" s="188">
        <v>1218</v>
      </c>
      <c r="D14" s="188">
        <v>1219</v>
      </c>
      <c r="E14" s="188">
        <v>1221</v>
      </c>
      <c r="F14" s="188">
        <v>1221</v>
      </c>
      <c r="G14" s="188">
        <v>1222</v>
      </c>
      <c r="H14" s="188">
        <v>1223</v>
      </c>
      <c r="I14" s="188">
        <v>1223</v>
      </c>
      <c r="J14" s="188">
        <v>1223</v>
      </c>
      <c r="K14" s="188">
        <v>1223</v>
      </c>
      <c r="L14" s="188">
        <v>1225</v>
      </c>
      <c r="M14" s="188">
        <v>1226</v>
      </c>
      <c r="N14" s="188">
        <v>1221</v>
      </c>
      <c r="O14" s="188">
        <v>1221</v>
      </c>
      <c r="P14" s="188">
        <v>1220</v>
      </c>
      <c r="Q14" s="188">
        <v>1219</v>
      </c>
      <c r="R14" s="188">
        <v>1220</v>
      </c>
      <c r="S14" s="188">
        <v>1220</v>
      </c>
      <c r="T14" s="188">
        <v>1220</v>
      </c>
      <c r="U14" s="188">
        <v>1219</v>
      </c>
      <c r="V14" s="188">
        <v>1220</v>
      </c>
      <c r="W14" s="188">
        <v>1221</v>
      </c>
      <c r="X14" s="188">
        <v>1222</v>
      </c>
      <c r="Y14" s="188">
        <v>1223</v>
      </c>
      <c r="Z14" s="188"/>
      <c r="AA14" s="188">
        <v>29307</v>
      </c>
      <c r="AB14" s="188"/>
    </row>
    <row r="15" spans="1:28" x14ac:dyDescent="0.2">
      <c r="A15" s="187">
        <v>44874</v>
      </c>
      <c r="B15" s="188">
        <v>1219</v>
      </c>
      <c r="C15" s="188">
        <v>1221</v>
      </c>
      <c r="D15" s="188">
        <v>1221</v>
      </c>
      <c r="E15" s="188">
        <v>1222</v>
      </c>
      <c r="F15" s="188">
        <v>1222</v>
      </c>
      <c r="G15" s="188">
        <v>1223</v>
      </c>
      <c r="H15" s="188">
        <v>1224</v>
      </c>
      <c r="I15" s="188">
        <v>1224</v>
      </c>
      <c r="J15" s="188">
        <v>1224</v>
      </c>
      <c r="K15" s="188">
        <v>1222</v>
      </c>
      <c r="L15" s="188">
        <v>1221</v>
      </c>
      <c r="M15" s="188">
        <v>1189</v>
      </c>
      <c r="N15" s="188">
        <v>1217</v>
      </c>
      <c r="O15" s="188">
        <v>1217</v>
      </c>
      <c r="P15" s="188">
        <v>1216</v>
      </c>
      <c r="Q15" s="188">
        <v>1216</v>
      </c>
      <c r="R15" s="188">
        <v>1214</v>
      </c>
      <c r="S15" s="188">
        <v>1214</v>
      </c>
      <c r="T15" s="188">
        <v>1216</v>
      </c>
      <c r="U15" s="188">
        <v>1218</v>
      </c>
      <c r="V15" s="188">
        <v>1218</v>
      </c>
      <c r="W15" s="188">
        <v>1219</v>
      </c>
      <c r="X15" s="188">
        <v>1218</v>
      </c>
      <c r="Y15" s="188">
        <v>1218</v>
      </c>
      <c r="Z15" s="188"/>
      <c r="AA15" s="188">
        <v>29233</v>
      </c>
      <c r="AB15" s="188"/>
    </row>
    <row r="16" spans="1:28" x14ac:dyDescent="0.2">
      <c r="A16" s="187">
        <v>44875</v>
      </c>
      <c r="B16" s="188">
        <v>1246</v>
      </c>
      <c r="C16" s="188">
        <v>1245</v>
      </c>
      <c r="D16" s="188">
        <v>1245</v>
      </c>
      <c r="E16" s="188">
        <v>1244</v>
      </c>
      <c r="F16" s="188">
        <v>1244</v>
      </c>
      <c r="G16" s="188">
        <v>1244</v>
      </c>
      <c r="H16" s="188">
        <v>1243</v>
      </c>
      <c r="I16" s="188">
        <v>1243</v>
      </c>
      <c r="J16" s="188">
        <v>1242</v>
      </c>
      <c r="K16" s="188">
        <v>1240</v>
      </c>
      <c r="L16" s="188">
        <v>1237</v>
      </c>
      <c r="M16" s="188">
        <v>1234</v>
      </c>
      <c r="N16" s="188">
        <v>1230</v>
      </c>
      <c r="O16" s="188">
        <v>1228</v>
      </c>
      <c r="P16" s="188">
        <v>1227</v>
      </c>
      <c r="Q16" s="188">
        <v>1227</v>
      </c>
      <c r="R16" s="188">
        <v>1227</v>
      </c>
      <c r="S16" s="188">
        <v>1227</v>
      </c>
      <c r="T16" s="188">
        <v>1227</v>
      </c>
      <c r="U16" s="188">
        <v>1227</v>
      </c>
      <c r="V16" s="188">
        <v>1228</v>
      </c>
      <c r="W16" s="188">
        <v>1228</v>
      </c>
      <c r="X16" s="188">
        <v>1227</v>
      </c>
      <c r="Y16" s="188">
        <v>1227</v>
      </c>
      <c r="Z16" s="188"/>
      <c r="AA16" s="188">
        <v>29637</v>
      </c>
      <c r="AB16" s="188"/>
    </row>
    <row r="17" spans="1:28" x14ac:dyDescent="0.2">
      <c r="A17" s="187">
        <v>44876</v>
      </c>
      <c r="B17" s="188">
        <v>1194</v>
      </c>
      <c r="C17" s="188">
        <v>1192</v>
      </c>
      <c r="D17" s="188">
        <v>1192</v>
      </c>
      <c r="E17" s="188">
        <v>1192</v>
      </c>
      <c r="F17" s="188">
        <v>1193</v>
      </c>
      <c r="G17" s="188">
        <v>1192</v>
      </c>
      <c r="H17" s="188">
        <v>1192</v>
      </c>
      <c r="I17" s="188">
        <v>1191</v>
      </c>
      <c r="J17" s="188">
        <v>1190</v>
      </c>
      <c r="K17" s="188">
        <v>1186</v>
      </c>
      <c r="L17" s="188">
        <v>1185</v>
      </c>
      <c r="M17" s="188">
        <v>1184</v>
      </c>
      <c r="N17" s="188">
        <v>1184</v>
      </c>
      <c r="O17" s="188">
        <v>1185</v>
      </c>
      <c r="P17" s="188">
        <v>1185</v>
      </c>
      <c r="Q17" s="188">
        <v>1185</v>
      </c>
      <c r="R17" s="188">
        <v>1184</v>
      </c>
      <c r="S17" s="188">
        <v>1184</v>
      </c>
      <c r="T17" s="188">
        <v>1183</v>
      </c>
      <c r="U17" s="188">
        <v>1184</v>
      </c>
      <c r="V17" s="188">
        <v>1096</v>
      </c>
      <c r="W17" s="188">
        <v>957</v>
      </c>
      <c r="X17" s="188">
        <v>830</v>
      </c>
      <c r="Y17" s="188">
        <v>838</v>
      </c>
      <c r="Z17" s="188"/>
      <c r="AA17" s="188">
        <v>27478</v>
      </c>
      <c r="AB17" s="188"/>
    </row>
    <row r="18" spans="1:28" x14ac:dyDescent="0.2">
      <c r="A18" s="187">
        <v>44877</v>
      </c>
      <c r="B18" s="188">
        <v>888</v>
      </c>
      <c r="C18" s="188">
        <v>914</v>
      </c>
      <c r="D18" s="188">
        <v>943</v>
      </c>
      <c r="E18" s="188">
        <v>972</v>
      </c>
      <c r="F18" s="188">
        <v>1003</v>
      </c>
      <c r="G18" s="188">
        <v>1034</v>
      </c>
      <c r="H18" s="188">
        <v>1045</v>
      </c>
      <c r="I18" s="188">
        <v>1044</v>
      </c>
      <c r="J18" s="188">
        <v>1044</v>
      </c>
      <c r="K18" s="188">
        <v>1045</v>
      </c>
      <c r="L18" s="188">
        <v>1047</v>
      </c>
      <c r="M18" s="188">
        <v>1049</v>
      </c>
      <c r="N18" s="188">
        <v>1048</v>
      </c>
      <c r="O18" s="188">
        <v>1042</v>
      </c>
      <c r="P18" s="188">
        <v>1044</v>
      </c>
      <c r="Q18" s="188">
        <v>1047</v>
      </c>
      <c r="R18" s="188">
        <v>1045</v>
      </c>
      <c r="S18" s="188">
        <v>1047</v>
      </c>
      <c r="T18" s="188">
        <v>1047</v>
      </c>
      <c r="U18" s="188">
        <v>1045</v>
      </c>
      <c r="V18" s="188">
        <v>1046</v>
      </c>
      <c r="W18" s="188">
        <v>1045</v>
      </c>
      <c r="X18" s="188">
        <v>1040</v>
      </c>
      <c r="Y18" s="188">
        <v>1042</v>
      </c>
      <c r="Z18" s="188"/>
      <c r="AA18" s="188">
        <v>24566</v>
      </c>
      <c r="AB18" s="188"/>
    </row>
    <row r="19" spans="1:28" x14ac:dyDescent="0.2">
      <c r="A19" s="187">
        <v>44878</v>
      </c>
      <c r="B19" s="188">
        <v>1043</v>
      </c>
      <c r="C19" s="188">
        <v>1047</v>
      </c>
      <c r="D19" s="188">
        <v>1051</v>
      </c>
      <c r="E19" s="188">
        <v>1054</v>
      </c>
      <c r="F19" s="188">
        <v>1055</v>
      </c>
      <c r="G19" s="188">
        <v>1057</v>
      </c>
      <c r="H19" s="188">
        <v>1059</v>
      </c>
      <c r="I19" s="188">
        <v>1059</v>
      </c>
      <c r="J19" s="188">
        <v>1060</v>
      </c>
      <c r="K19" s="188">
        <v>1060</v>
      </c>
      <c r="L19" s="188">
        <v>1059</v>
      </c>
      <c r="M19" s="188">
        <v>1059</v>
      </c>
      <c r="N19" s="188">
        <v>1058</v>
      </c>
      <c r="O19" s="188">
        <v>1057</v>
      </c>
      <c r="P19" s="188">
        <v>1057</v>
      </c>
      <c r="Q19" s="188">
        <v>1058</v>
      </c>
      <c r="R19" s="188">
        <v>1057</v>
      </c>
      <c r="S19" s="188">
        <v>1058</v>
      </c>
      <c r="T19" s="188">
        <v>1060</v>
      </c>
      <c r="U19" s="188">
        <v>1060</v>
      </c>
      <c r="V19" s="188">
        <v>1061</v>
      </c>
      <c r="W19" s="188">
        <v>1061</v>
      </c>
      <c r="X19" s="188">
        <v>1062</v>
      </c>
      <c r="Y19" s="188">
        <v>1062</v>
      </c>
      <c r="Z19" s="188"/>
      <c r="AA19" s="188">
        <v>25374</v>
      </c>
      <c r="AB19" s="188"/>
    </row>
    <row r="20" spans="1:28" x14ac:dyDescent="0.2">
      <c r="A20" s="187">
        <v>44879</v>
      </c>
      <c r="B20" s="188">
        <v>1062</v>
      </c>
      <c r="C20" s="188">
        <v>1062</v>
      </c>
      <c r="D20" s="188">
        <v>1062</v>
      </c>
      <c r="E20" s="188">
        <v>1062</v>
      </c>
      <c r="F20" s="188">
        <v>1061</v>
      </c>
      <c r="G20" s="188">
        <v>1061</v>
      </c>
      <c r="H20" s="188">
        <v>1061</v>
      </c>
      <c r="I20" s="188">
        <v>1061</v>
      </c>
      <c r="J20" s="188">
        <v>1061</v>
      </c>
      <c r="K20" s="188">
        <v>1061</v>
      </c>
      <c r="L20" s="188">
        <v>1061</v>
      </c>
      <c r="M20" s="188">
        <v>1061</v>
      </c>
      <c r="N20" s="188">
        <v>1062</v>
      </c>
      <c r="O20" s="188">
        <v>1061</v>
      </c>
      <c r="P20" s="188">
        <v>1060</v>
      </c>
      <c r="Q20" s="188">
        <v>1060</v>
      </c>
      <c r="R20" s="188">
        <v>1060</v>
      </c>
      <c r="S20" s="188">
        <v>1060</v>
      </c>
      <c r="T20" s="188">
        <v>1060</v>
      </c>
      <c r="U20" s="188">
        <v>1060</v>
      </c>
      <c r="V20" s="188">
        <v>1061</v>
      </c>
      <c r="W20" s="188">
        <v>1062</v>
      </c>
      <c r="X20" s="188">
        <v>1063</v>
      </c>
      <c r="Y20" s="188">
        <v>1062</v>
      </c>
      <c r="Z20" s="188"/>
      <c r="AA20" s="188">
        <v>25467</v>
      </c>
      <c r="AB20" s="188"/>
    </row>
    <row r="21" spans="1:28" x14ac:dyDescent="0.2">
      <c r="A21" s="187">
        <v>44880</v>
      </c>
      <c r="B21" s="188">
        <v>1066</v>
      </c>
      <c r="C21" s="188">
        <v>1067</v>
      </c>
      <c r="D21" s="188">
        <v>1068</v>
      </c>
      <c r="E21" s="188">
        <v>1068</v>
      </c>
      <c r="F21" s="188">
        <v>1069</v>
      </c>
      <c r="G21" s="188">
        <v>1068</v>
      </c>
      <c r="H21" s="188">
        <v>1068</v>
      </c>
      <c r="I21" s="188">
        <v>1069</v>
      </c>
      <c r="J21" s="188">
        <v>1067</v>
      </c>
      <c r="K21" s="188">
        <v>1066</v>
      </c>
      <c r="L21" s="188">
        <v>1067</v>
      </c>
      <c r="M21" s="188">
        <v>1065</v>
      </c>
      <c r="N21" s="188">
        <v>1061</v>
      </c>
      <c r="O21" s="188">
        <v>1060</v>
      </c>
      <c r="P21" s="188">
        <v>1060</v>
      </c>
      <c r="Q21" s="188">
        <v>1058</v>
      </c>
      <c r="R21" s="188">
        <v>1058</v>
      </c>
      <c r="S21" s="188">
        <v>1059</v>
      </c>
      <c r="T21" s="188">
        <v>1059</v>
      </c>
      <c r="U21" s="188">
        <v>1059</v>
      </c>
      <c r="V21" s="188">
        <v>1058</v>
      </c>
      <c r="W21" s="188">
        <v>1060</v>
      </c>
      <c r="X21" s="188">
        <v>1059</v>
      </c>
      <c r="Y21" s="188">
        <v>1057</v>
      </c>
      <c r="Z21" s="188"/>
      <c r="AA21" s="188">
        <v>25516</v>
      </c>
      <c r="AB21" s="188"/>
    </row>
    <row r="22" spans="1:28" x14ac:dyDescent="0.2">
      <c r="A22" s="187">
        <v>44881</v>
      </c>
      <c r="B22" s="188">
        <v>1054</v>
      </c>
      <c r="C22" s="188">
        <v>1045</v>
      </c>
      <c r="D22" s="188">
        <v>985</v>
      </c>
      <c r="E22" s="188">
        <v>1015</v>
      </c>
      <c r="F22" s="188">
        <v>1063</v>
      </c>
      <c r="G22" s="188">
        <v>1092</v>
      </c>
      <c r="H22" s="188">
        <v>1118</v>
      </c>
      <c r="I22" s="188">
        <v>1147</v>
      </c>
      <c r="J22" s="188">
        <v>1173</v>
      </c>
      <c r="K22" s="188">
        <v>1203</v>
      </c>
      <c r="L22" s="188">
        <v>1223</v>
      </c>
      <c r="M22" s="188">
        <v>1224</v>
      </c>
      <c r="N22" s="188">
        <v>1223</v>
      </c>
      <c r="O22" s="188">
        <v>1221</v>
      </c>
      <c r="P22" s="188">
        <v>1221</v>
      </c>
      <c r="Q22" s="188">
        <v>1222</v>
      </c>
      <c r="R22" s="188">
        <v>1222</v>
      </c>
      <c r="S22" s="188">
        <v>1225</v>
      </c>
      <c r="T22" s="188">
        <v>1224</v>
      </c>
      <c r="U22" s="188">
        <v>1226</v>
      </c>
      <c r="V22" s="188">
        <v>1226</v>
      </c>
      <c r="W22" s="188">
        <v>1226</v>
      </c>
      <c r="X22" s="188">
        <v>1205</v>
      </c>
      <c r="Y22" s="188">
        <v>1229</v>
      </c>
      <c r="Z22" s="188"/>
      <c r="AA22" s="188">
        <v>28012</v>
      </c>
      <c r="AB22" s="188"/>
    </row>
    <row r="23" spans="1:28" x14ac:dyDescent="0.2">
      <c r="A23" s="187">
        <v>44882</v>
      </c>
      <c r="B23" s="188">
        <v>1233</v>
      </c>
      <c r="C23" s="188">
        <v>1232</v>
      </c>
      <c r="D23" s="188">
        <v>1232</v>
      </c>
      <c r="E23" s="188">
        <v>1231</v>
      </c>
      <c r="F23" s="188">
        <v>1231</v>
      </c>
      <c r="G23" s="188">
        <v>1231</v>
      </c>
      <c r="H23" s="188">
        <v>1230</v>
      </c>
      <c r="I23" s="188">
        <v>1231</v>
      </c>
      <c r="J23" s="188">
        <v>1230</v>
      </c>
      <c r="K23" s="188">
        <v>1230</v>
      </c>
      <c r="L23" s="188">
        <v>1231</v>
      </c>
      <c r="M23" s="188">
        <v>1231</v>
      </c>
      <c r="N23" s="188">
        <v>1231</v>
      </c>
      <c r="O23" s="188">
        <v>1230</v>
      </c>
      <c r="P23" s="188">
        <v>1229</v>
      </c>
      <c r="Q23" s="188">
        <v>1212</v>
      </c>
      <c r="R23" s="188">
        <v>1230</v>
      </c>
      <c r="S23" s="188">
        <v>1232</v>
      </c>
      <c r="T23" s="188">
        <v>1232</v>
      </c>
      <c r="U23" s="188">
        <v>1231</v>
      </c>
      <c r="V23" s="188">
        <v>1231</v>
      </c>
      <c r="W23" s="188">
        <v>1231</v>
      </c>
      <c r="X23" s="188">
        <v>1233</v>
      </c>
      <c r="Y23" s="188">
        <v>1233</v>
      </c>
      <c r="Z23" s="188"/>
      <c r="AA23" s="188">
        <v>29528</v>
      </c>
      <c r="AB23" s="188"/>
    </row>
    <row r="24" spans="1:28" x14ac:dyDescent="0.2">
      <c r="A24" s="187">
        <v>44883</v>
      </c>
      <c r="B24" s="188">
        <v>1234</v>
      </c>
      <c r="C24" s="188">
        <v>1235</v>
      </c>
      <c r="D24" s="188">
        <v>1234</v>
      </c>
      <c r="E24" s="188">
        <v>1235</v>
      </c>
      <c r="F24" s="188">
        <v>1235</v>
      </c>
      <c r="G24" s="188">
        <v>1234</v>
      </c>
      <c r="H24" s="188">
        <v>1235</v>
      </c>
      <c r="I24" s="188">
        <v>1235</v>
      </c>
      <c r="J24" s="188">
        <v>1235</v>
      </c>
      <c r="K24" s="188">
        <v>1234</v>
      </c>
      <c r="L24" s="188">
        <v>1234</v>
      </c>
      <c r="M24" s="188">
        <v>1235</v>
      </c>
      <c r="N24" s="188">
        <v>1233</v>
      </c>
      <c r="O24" s="188">
        <v>1233</v>
      </c>
      <c r="P24" s="188">
        <v>1232</v>
      </c>
      <c r="Q24" s="188">
        <v>1232</v>
      </c>
      <c r="R24" s="188">
        <v>1232</v>
      </c>
      <c r="S24" s="188">
        <v>1232</v>
      </c>
      <c r="T24" s="188">
        <v>1232</v>
      </c>
      <c r="U24" s="188">
        <v>1231</v>
      </c>
      <c r="V24" s="188">
        <v>1230</v>
      </c>
      <c r="W24" s="188">
        <v>1231</v>
      </c>
      <c r="X24" s="188">
        <v>1232</v>
      </c>
      <c r="Y24" s="188">
        <v>1233</v>
      </c>
      <c r="Z24" s="188"/>
      <c r="AA24" s="188">
        <v>29598</v>
      </c>
      <c r="AB24" s="188"/>
    </row>
    <row r="25" spans="1:28" x14ac:dyDescent="0.2">
      <c r="A25" s="187">
        <v>44884</v>
      </c>
      <c r="B25" s="188">
        <v>1233</v>
      </c>
      <c r="C25" s="188">
        <v>1234</v>
      </c>
      <c r="D25" s="188">
        <v>1235</v>
      </c>
      <c r="E25" s="188">
        <v>1235</v>
      </c>
      <c r="F25" s="188">
        <v>1235</v>
      </c>
      <c r="G25" s="188">
        <v>1235</v>
      </c>
      <c r="H25" s="188">
        <v>1236</v>
      </c>
      <c r="I25" s="188">
        <v>1236</v>
      </c>
      <c r="J25" s="188">
        <v>1236</v>
      </c>
      <c r="K25" s="188">
        <v>1236</v>
      </c>
      <c r="L25" s="188">
        <v>1234</v>
      </c>
      <c r="M25" s="188">
        <v>1233</v>
      </c>
      <c r="N25" s="188">
        <v>1233</v>
      </c>
      <c r="O25" s="188">
        <v>1233</v>
      </c>
      <c r="P25" s="188">
        <v>1232</v>
      </c>
      <c r="Q25" s="188">
        <v>1231</v>
      </c>
      <c r="R25" s="188">
        <v>1231</v>
      </c>
      <c r="S25" s="188">
        <v>1231</v>
      </c>
      <c r="T25" s="188">
        <v>1230</v>
      </c>
      <c r="U25" s="188">
        <v>1229</v>
      </c>
      <c r="V25" s="188">
        <v>1228</v>
      </c>
      <c r="W25" s="188">
        <v>1227</v>
      </c>
      <c r="X25" s="188">
        <v>1228</v>
      </c>
      <c r="Y25" s="188">
        <v>1227</v>
      </c>
      <c r="Z25" s="188"/>
      <c r="AA25" s="188">
        <v>29578</v>
      </c>
      <c r="AB25" s="188"/>
    </row>
    <row r="26" spans="1:28" x14ac:dyDescent="0.2">
      <c r="A26" s="187">
        <v>44885</v>
      </c>
      <c r="B26" s="188">
        <v>1228</v>
      </c>
      <c r="C26" s="188">
        <v>1229</v>
      </c>
      <c r="D26" s="188">
        <v>1231</v>
      </c>
      <c r="E26" s="188">
        <v>1231</v>
      </c>
      <c r="F26" s="188">
        <v>1232</v>
      </c>
      <c r="G26" s="188">
        <v>1231</v>
      </c>
      <c r="H26" s="188">
        <v>1233</v>
      </c>
      <c r="I26" s="188">
        <v>1232</v>
      </c>
      <c r="J26" s="188">
        <v>1233</v>
      </c>
      <c r="K26" s="188">
        <v>1234</v>
      </c>
      <c r="L26" s="188">
        <v>1220</v>
      </c>
      <c r="M26" s="188">
        <v>1219</v>
      </c>
      <c r="N26" s="188">
        <v>1226</v>
      </c>
      <c r="O26" s="188">
        <v>1235</v>
      </c>
      <c r="P26" s="188">
        <v>1234</v>
      </c>
      <c r="Q26" s="188">
        <v>1234</v>
      </c>
      <c r="R26" s="188">
        <v>1234</v>
      </c>
      <c r="S26" s="188">
        <v>1235</v>
      </c>
      <c r="T26" s="188">
        <v>1235</v>
      </c>
      <c r="U26" s="188">
        <v>1235</v>
      </c>
      <c r="V26" s="188">
        <v>1235</v>
      </c>
      <c r="W26" s="188">
        <v>1236</v>
      </c>
      <c r="X26" s="188">
        <v>1236</v>
      </c>
      <c r="Y26" s="188">
        <v>1236</v>
      </c>
      <c r="Z26" s="188"/>
      <c r="AA26" s="188">
        <v>29564</v>
      </c>
      <c r="AB26" s="188"/>
    </row>
    <row r="27" spans="1:28" x14ac:dyDescent="0.2">
      <c r="A27" s="187">
        <v>44886</v>
      </c>
      <c r="B27" s="188">
        <v>1238</v>
      </c>
      <c r="C27" s="188">
        <v>1238</v>
      </c>
      <c r="D27" s="188">
        <v>1238</v>
      </c>
      <c r="E27" s="188">
        <v>1238</v>
      </c>
      <c r="F27" s="188">
        <v>1239</v>
      </c>
      <c r="G27" s="188">
        <v>1238</v>
      </c>
      <c r="H27" s="188">
        <v>1239</v>
      </c>
      <c r="I27" s="188">
        <v>1238</v>
      </c>
      <c r="J27" s="188">
        <v>1238</v>
      </c>
      <c r="K27" s="188">
        <v>1238</v>
      </c>
      <c r="L27" s="188">
        <v>1238</v>
      </c>
      <c r="M27" s="188">
        <v>1237</v>
      </c>
      <c r="N27" s="188">
        <v>1237</v>
      </c>
      <c r="O27" s="188">
        <v>1236</v>
      </c>
      <c r="P27" s="188">
        <v>1234</v>
      </c>
      <c r="Q27" s="188">
        <v>1233</v>
      </c>
      <c r="R27" s="188">
        <v>1233</v>
      </c>
      <c r="S27" s="188">
        <v>1232</v>
      </c>
      <c r="T27" s="188">
        <v>1232</v>
      </c>
      <c r="U27" s="188">
        <v>1231</v>
      </c>
      <c r="V27" s="188">
        <v>1230</v>
      </c>
      <c r="W27" s="188">
        <v>1230</v>
      </c>
      <c r="X27" s="188">
        <v>1228</v>
      </c>
      <c r="Y27" s="188">
        <v>1228</v>
      </c>
      <c r="Z27" s="188"/>
      <c r="AA27" s="188">
        <v>29641</v>
      </c>
      <c r="AB27" s="188"/>
    </row>
    <row r="28" spans="1:28" x14ac:dyDescent="0.2">
      <c r="A28" s="187">
        <v>44887</v>
      </c>
      <c r="B28" s="188">
        <v>1229</v>
      </c>
      <c r="C28" s="188">
        <v>1228</v>
      </c>
      <c r="D28" s="188">
        <v>1228</v>
      </c>
      <c r="E28" s="188">
        <v>1229</v>
      </c>
      <c r="F28" s="188">
        <v>1229</v>
      </c>
      <c r="G28" s="188">
        <v>1229</v>
      </c>
      <c r="H28" s="188">
        <v>1230</v>
      </c>
      <c r="I28" s="188">
        <v>1230</v>
      </c>
      <c r="J28" s="188">
        <v>1231</v>
      </c>
      <c r="K28" s="188">
        <v>1232</v>
      </c>
      <c r="L28" s="188">
        <v>1233</v>
      </c>
      <c r="M28" s="188">
        <v>1229</v>
      </c>
      <c r="N28" s="188">
        <v>1228</v>
      </c>
      <c r="O28" s="188">
        <v>1228</v>
      </c>
      <c r="P28" s="188">
        <v>1227</v>
      </c>
      <c r="Q28" s="188">
        <v>1227</v>
      </c>
      <c r="R28" s="188">
        <v>1226</v>
      </c>
      <c r="S28" s="188">
        <v>1226</v>
      </c>
      <c r="T28" s="188">
        <v>1225</v>
      </c>
      <c r="U28" s="188">
        <v>1225</v>
      </c>
      <c r="V28" s="188">
        <v>1226</v>
      </c>
      <c r="W28" s="188">
        <v>1227</v>
      </c>
      <c r="X28" s="188">
        <v>1228</v>
      </c>
      <c r="Y28" s="188">
        <v>1227</v>
      </c>
      <c r="Z28" s="188"/>
      <c r="AA28" s="188">
        <v>29477</v>
      </c>
      <c r="AB28" s="188"/>
    </row>
    <row r="29" spans="1:28" x14ac:dyDescent="0.2">
      <c r="A29" s="187">
        <v>44888</v>
      </c>
      <c r="B29" s="188">
        <v>1230</v>
      </c>
      <c r="C29" s="188">
        <v>1229</v>
      </c>
      <c r="D29" s="188">
        <v>1230</v>
      </c>
      <c r="E29" s="188">
        <v>1230</v>
      </c>
      <c r="F29" s="188">
        <v>1231</v>
      </c>
      <c r="G29" s="188">
        <v>1231</v>
      </c>
      <c r="H29" s="188">
        <v>1231</v>
      </c>
      <c r="I29" s="188">
        <v>1230</v>
      </c>
      <c r="J29" s="188">
        <v>1230</v>
      </c>
      <c r="K29" s="188">
        <v>1230</v>
      </c>
      <c r="L29" s="188">
        <v>1228</v>
      </c>
      <c r="M29" s="188">
        <v>1226</v>
      </c>
      <c r="N29" s="188">
        <v>1225</v>
      </c>
      <c r="O29" s="188">
        <v>1224</v>
      </c>
      <c r="P29" s="188">
        <v>1223</v>
      </c>
      <c r="Q29" s="188">
        <v>1223</v>
      </c>
      <c r="R29" s="188">
        <v>1223</v>
      </c>
      <c r="S29" s="188">
        <v>1224</v>
      </c>
      <c r="T29" s="188">
        <v>1224</v>
      </c>
      <c r="U29" s="188">
        <v>1226</v>
      </c>
      <c r="V29" s="188">
        <v>1226</v>
      </c>
      <c r="W29" s="188">
        <v>1226</v>
      </c>
      <c r="X29" s="188">
        <v>1227</v>
      </c>
      <c r="Y29" s="188">
        <v>1228</v>
      </c>
      <c r="Z29" s="188"/>
      <c r="AA29" s="188">
        <v>29455</v>
      </c>
      <c r="AB29" s="188"/>
    </row>
    <row r="30" spans="1:28" x14ac:dyDescent="0.2">
      <c r="A30" s="187">
        <v>44889</v>
      </c>
      <c r="B30" s="188">
        <v>1227</v>
      </c>
      <c r="C30" s="188">
        <v>1229</v>
      </c>
      <c r="D30" s="188">
        <v>1230</v>
      </c>
      <c r="E30" s="188">
        <v>1231</v>
      </c>
      <c r="F30" s="188">
        <v>1232</v>
      </c>
      <c r="G30" s="188">
        <v>1233</v>
      </c>
      <c r="H30" s="188">
        <v>1233</v>
      </c>
      <c r="I30" s="188">
        <v>1234</v>
      </c>
      <c r="J30" s="188">
        <v>1234</v>
      </c>
      <c r="K30" s="188">
        <v>1231</v>
      </c>
      <c r="L30" s="188">
        <v>1227</v>
      </c>
      <c r="M30" s="188">
        <v>1226</v>
      </c>
      <c r="N30" s="188">
        <v>1224</v>
      </c>
      <c r="O30" s="188">
        <v>1223</v>
      </c>
      <c r="P30" s="188">
        <v>1223</v>
      </c>
      <c r="Q30" s="188">
        <v>1223</v>
      </c>
      <c r="R30" s="188">
        <v>1223</v>
      </c>
      <c r="S30" s="188">
        <v>1222</v>
      </c>
      <c r="T30" s="188">
        <v>1223</v>
      </c>
      <c r="U30" s="188">
        <v>1222</v>
      </c>
      <c r="V30" s="188">
        <v>1223</v>
      </c>
      <c r="W30" s="188">
        <v>1224</v>
      </c>
      <c r="X30" s="188">
        <v>1224</v>
      </c>
      <c r="Y30" s="188">
        <v>1224</v>
      </c>
      <c r="Z30" s="188"/>
      <c r="AA30" s="188">
        <v>29445</v>
      </c>
      <c r="AB30" s="188"/>
    </row>
    <row r="31" spans="1:28" x14ac:dyDescent="0.2">
      <c r="A31" s="187">
        <v>44890</v>
      </c>
      <c r="B31" s="188">
        <v>1225</v>
      </c>
      <c r="C31" s="188">
        <v>1224</v>
      </c>
      <c r="D31" s="188">
        <v>1223</v>
      </c>
      <c r="E31" s="188">
        <v>1222</v>
      </c>
      <c r="F31" s="188">
        <v>1221</v>
      </c>
      <c r="G31" s="188">
        <v>1222</v>
      </c>
      <c r="H31" s="188">
        <v>1222</v>
      </c>
      <c r="I31" s="188">
        <v>1221</v>
      </c>
      <c r="J31" s="188">
        <v>1222</v>
      </c>
      <c r="K31" s="188">
        <v>1221</v>
      </c>
      <c r="L31" s="188">
        <v>1221</v>
      </c>
      <c r="M31" s="188">
        <v>1221</v>
      </c>
      <c r="N31" s="188">
        <v>1221</v>
      </c>
      <c r="O31" s="188">
        <v>1219</v>
      </c>
      <c r="P31" s="188">
        <v>1218</v>
      </c>
      <c r="Q31" s="188">
        <v>1216</v>
      </c>
      <c r="R31" s="188">
        <v>1217</v>
      </c>
      <c r="S31" s="188">
        <v>1218</v>
      </c>
      <c r="T31" s="188">
        <v>1220</v>
      </c>
      <c r="U31" s="188">
        <v>1221</v>
      </c>
      <c r="V31" s="188">
        <v>1222</v>
      </c>
      <c r="W31" s="188">
        <v>1223</v>
      </c>
      <c r="X31" s="188">
        <v>1225</v>
      </c>
      <c r="Y31" s="188">
        <v>1225</v>
      </c>
      <c r="Z31" s="188"/>
      <c r="AA31" s="188">
        <v>29310</v>
      </c>
      <c r="AB31" s="188"/>
    </row>
    <row r="32" spans="1:28" x14ac:dyDescent="0.2">
      <c r="A32" s="187">
        <v>44891</v>
      </c>
      <c r="B32" s="188">
        <v>1226</v>
      </c>
      <c r="C32" s="188">
        <v>1226</v>
      </c>
      <c r="D32" s="188">
        <v>1227</v>
      </c>
      <c r="E32" s="188">
        <v>1229</v>
      </c>
      <c r="F32" s="188">
        <v>1229</v>
      </c>
      <c r="G32" s="188">
        <v>1230</v>
      </c>
      <c r="H32" s="188">
        <v>1229</v>
      </c>
      <c r="I32" s="188">
        <v>1231</v>
      </c>
      <c r="J32" s="188">
        <v>1230</v>
      </c>
      <c r="K32" s="188">
        <v>1229</v>
      </c>
      <c r="L32" s="188">
        <v>1228</v>
      </c>
      <c r="M32" s="188">
        <v>1227</v>
      </c>
      <c r="N32" s="188">
        <v>1226</v>
      </c>
      <c r="O32" s="188">
        <v>1225</v>
      </c>
      <c r="P32" s="188">
        <v>1222</v>
      </c>
      <c r="Q32" s="188">
        <v>1221</v>
      </c>
      <c r="R32" s="188">
        <v>1221</v>
      </c>
      <c r="S32" s="188">
        <v>1222</v>
      </c>
      <c r="T32" s="188">
        <v>1222</v>
      </c>
      <c r="U32" s="188">
        <v>1222</v>
      </c>
      <c r="V32" s="188">
        <v>1223</v>
      </c>
      <c r="W32" s="188">
        <v>1224</v>
      </c>
      <c r="X32" s="188">
        <v>1224</v>
      </c>
      <c r="Y32" s="188">
        <v>1224</v>
      </c>
      <c r="Z32" s="188"/>
      <c r="AA32" s="188">
        <v>29417</v>
      </c>
      <c r="AB32" s="188"/>
    </row>
    <row r="33" spans="1:28" x14ac:dyDescent="0.2">
      <c r="A33" s="187">
        <v>44892</v>
      </c>
      <c r="B33" s="188">
        <v>1224</v>
      </c>
      <c r="C33" s="188">
        <v>1223</v>
      </c>
      <c r="D33" s="188">
        <v>1222</v>
      </c>
      <c r="E33" s="188">
        <v>1223</v>
      </c>
      <c r="F33" s="188">
        <v>1223</v>
      </c>
      <c r="G33" s="188">
        <v>1223</v>
      </c>
      <c r="H33" s="188">
        <v>1223</v>
      </c>
      <c r="I33" s="188">
        <v>1223</v>
      </c>
      <c r="J33" s="188">
        <v>1224</v>
      </c>
      <c r="K33" s="188">
        <v>1224</v>
      </c>
      <c r="L33" s="188">
        <v>1222</v>
      </c>
      <c r="M33" s="188">
        <v>1220</v>
      </c>
      <c r="N33" s="188">
        <v>1221</v>
      </c>
      <c r="O33" s="188">
        <v>1220</v>
      </c>
      <c r="P33" s="188">
        <v>1216</v>
      </c>
      <c r="Q33" s="188">
        <v>1215</v>
      </c>
      <c r="R33" s="188">
        <v>1211</v>
      </c>
      <c r="S33" s="188">
        <v>1208</v>
      </c>
      <c r="T33" s="188">
        <v>1203</v>
      </c>
      <c r="U33" s="188">
        <v>1202</v>
      </c>
      <c r="V33" s="188">
        <v>1204</v>
      </c>
      <c r="W33" s="188">
        <v>1209</v>
      </c>
      <c r="X33" s="188">
        <v>1211</v>
      </c>
      <c r="Y33" s="188">
        <v>1211</v>
      </c>
      <c r="Z33" s="188"/>
      <c r="AA33" s="188">
        <v>29205</v>
      </c>
      <c r="AB33" s="188"/>
    </row>
    <row r="34" spans="1:28" x14ac:dyDescent="0.2">
      <c r="A34" s="187">
        <v>44893</v>
      </c>
      <c r="B34" s="188">
        <v>1206</v>
      </c>
      <c r="C34" s="188">
        <v>1189</v>
      </c>
      <c r="D34" s="188">
        <v>1189</v>
      </c>
      <c r="E34" s="188">
        <v>1208</v>
      </c>
      <c r="F34" s="188">
        <v>1208</v>
      </c>
      <c r="G34" s="188">
        <v>1207</v>
      </c>
      <c r="H34" s="188">
        <v>1207</v>
      </c>
      <c r="I34" s="188">
        <v>1208</v>
      </c>
      <c r="J34" s="188">
        <v>1210</v>
      </c>
      <c r="K34" s="188">
        <v>1209</v>
      </c>
      <c r="L34" s="188">
        <v>1211</v>
      </c>
      <c r="M34" s="188">
        <v>1213</v>
      </c>
      <c r="N34" s="188">
        <v>1214</v>
      </c>
      <c r="O34" s="188">
        <v>1214</v>
      </c>
      <c r="P34" s="188">
        <v>1214</v>
      </c>
      <c r="Q34" s="188">
        <v>1214</v>
      </c>
      <c r="R34" s="188">
        <v>1214</v>
      </c>
      <c r="S34" s="188">
        <v>1215</v>
      </c>
      <c r="T34" s="188">
        <v>1216</v>
      </c>
      <c r="U34" s="188">
        <v>1217</v>
      </c>
      <c r="V34" s="188">
        <v>1217</v>
      </c>
      <c r="W34" s="188">
        <v>1218</v>
      </c>
      <c r="X34" s="188">
        <v>1219</v>
      </c>
      <c r="Y34" s="188">
        <v>1220</v>
      </c>
      <c r="Z34" s="188"/>
      <c r="AA34" s="188">
        <v>29057</v>
      </c>
      <c r="AB34" s="188"/>
    </row>
    <row r="35" spans="1:28" x14ac:dyDescent="0.2">
      <c r="A35" s="187">
        <v>44894</v>
      </c>
      <c r="B35" s="188">
        <v>1233</v>
      </c>
      <c r="C35" s="188">
        <v>1234</v>
      </c>
      <c r="D35" s="188">
        <v>1233</v>
      </c>
      <c r="E35" s="188">
        <v>1232</v>
      </c>
      <c r="F35" s="188">
        <v>1234</v>
      </c>
      <c r="G35" s="188">
        <v>1234</v>
      </c>
      <c r="H35" s="188">
        <v>1235</v>
      </c>
      <c r="I35" s="188">
        <v>1235</v>
      </c>
      <c r="J35" s="188">
        <v>1235</v>
      </c>
      <c r="K35" s="188">
        <v>1235</v>
      </c>
      <c r="L35" s="188">
        <v>1208</v>
      </c>
      <c r="M35" s="188">
        <v>1239</v>
      </c>
      <c r="N35" s="188">
        <v>1236</v>
      </c>
      <c r="O35" s="188">
        <v>1234</v>
      </c>
      <c r="P35" s="188">
        <v>1233</v>
      </c>
      <c r="Q35" s="188">
        <v>1233</v>
      </c>
      <c r="R35" s="188">
        <v>1233</v>
      </c>
      <c r="S35" s="188">
        <v>1232</v>
      </c>
      <c r="T35" s="188">
        <v>1232</v>
      </c>
      <c r="U35" s="188">
        <v>1231</v>
      </c>
      <c r="V35" s="188">
        <v>1231</v>
      </c>
      <c r="W35" s="188">
        <v>1231</v>
      </c>
      <c r="X35" s="188">
        <v>1231</v>
      </c>
      <c r="Y35" s="188">
        <v>1232</v>
      </c>
      <c r="Z35" s="188"/>
      <c r="AA35" s="188">
        <v>29576</v>
      </c>
    </row>
    <row r="36" spans="1:28" x14ac:dyDescent="0.2">
      <c r="A36" s="187">
        <v>44895</v>
      </c>
      <c r="B36" s="188">
        <v>1244</v>
      </c>
      <c r="C36" s="188">
        <v>1242</v>
      </c>
      <c r="D36" s="188">
        <v>1240</v>
      </c>
      <c r="E36" s="188">
        <v>1240</v>
      </c>
      <c r="F36" s="188">
        <v>1238</v>
      </c>
      <c r="G36" s="188">
        <v>1237</v>
      </c>
      <c r="H36" s="188">
        <v>1235</v>
      </c>
      <c r="I36" s="188">
        <v>1232</v>
      </c>
      <c r="J36" s="188">
        <v>1232</v>
      </c>
      <c r="K36" s="188">
        <v>1232</v>
      </c>
      <c r="L36" s="188">
        <v>1232</v>
      </c>
      <c r="M36" s="188">
        <v>1229</v>
      </c>
      <c r="N36" s="188">
        <v>1229</v>
      </c>
      <c r="O36" s="188">
        <v>1226</v>
      </c>
      <c r="P36" s="188">
        <v>1226</v>
      </c>
      <c r="Q36" s="188">
        <v>1226</v>
      </c>
      <c r="R36" s="188">
        <v>1225</v>
      </c>
      <c r="S36" s="188">
        <v>1227</v>
      </c>
      <c r="T36" s="188">
        <v>1232</v>
      </c>
      <c r="U36" s="188">
        <v>1234</v>
      </c>
      <c r="V36" s="188">
        <v>1239</v>
      </c>
      <c r="W36" s="188">
        <v>1239</v>
      </c>
      <c r="X36" s="188">
        <v>1240</v>
      </c>
      <c r="Y36" s="188">
        <v>1242</v>
      </c>
      <c r="Z36" s="188"/>
      <c r="AA36" s="188">
        <v>29618</v>
      </c>
    </row>
    <row r="37" spans="1:28" s="2" customFormat="1" ht="15.75" x14ac:dyDescent="0.25">
      <c r="A37" s="198" t="s">
        <v>107</v>
      </c>
      <c r="B37" s="199">
        <v>33885</v>
      </c>
      <c r="C37" s="199">
        <v>33993</v>
      </c>
      <c r="D37" s="199">
        <v>34056</v>
      </c>
      <c r="E37" s="199">
        <v>34178</v>
      </c>
      <c r="F37" s="199">
        <v>34303</v>
      </c>
      <c r="G37" s="199">
        <v>34435</v>
      </c>
      <c r="H37" s="199">
        <v>34490</v>
      </c>
      <c r="I37" s="199">
        <v>34496</v>
      </c>
      <c r="J37" s="199">
        <v>34510</v>
      </c>
      <c r="K37" s="199">
        <v>34527</v>
      </c>
      <c r="L37" s="199">
        <v>34484</v>
      </c>
      <c r="M37" s="199">
        <v>34463</v>
      </c>
      <c r="N37" s="199">
        <v>34488</v>
      </c>
      <c r="O37" s="199">
        <v>34457</v>
      </c>
      <c r="P37" s="199">
        <v>34392</v>
      </c>
      <c r="Q37" s="199">
        <v>34232</v>
      </c>
      <c r="R37" s="199">
        <v>34146</v>
      </c>
      <c r="S37" s="199">
        <v>34228</v>
      </c>
      <c r="T37" s="199">
        <v>34263</v>
      </c>
      <c r="U37" s="199">
        <v>34293</v>
      </c>
      <c r="V37" s="199">
        <v>34263</v>
      </c>
      <c r="W37" s="199">
        <v>34194</v>
      </c>
      <c r="X37" s="199">
        <v>34113</v>
      </c>
      <c r="Y37" s="199">
        <v>34214</v>
      </c>
      <c r="Z37" s="199">
        <v>1171</v>
      </c>
      <c r="AA37" s="199">
        <v>824274</v>
      </c>
    </row>
    <row r="38" spans="1:28" s="202" customFormat="1" ht="15.75" x14ac:dyDescent="0.25">
      <c r="A38" s="196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</row>
    <row r="39" spans="1:28" s="202" customFormat="1" ht="15.75" x14ac:dyDescent="0.25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</row>
    <row r="40" spans="1:28" x14ac:dyDescent="0.2">
      <c r="A40" s="185" t="s">
        <v>0</v>
      </c>
      <c r="B40" s="186">
        <f>SUM(AA7:AA36)</f>
        <v>824274</v>
      </c>
      <c r="C40" s="186"/>
      <c r="D40" s="186"/>
      <c r="E40" s="186"/>
    </row>
    <row r="41" spans="1:28" ht="15.75" x14ac:dyDescent="0.25">
      <c r="A41" s="194" t="s">
        <v>102</v>
      </c>
      <c r="B41" s="195">
        <v>0</v>
      </c>
      <c r="C41" s="186"/>
      <c r="D41" s="186"/>
      <c r="E41" s="186"/>
    </row>
    <row r="42" spans="1:28" ht="15.75" x14ac:dyDescent="0.25">
      <c r="A42" s="194" t="s">
        <v>124</v>
      </c>
      <c r="B42" s="186">
        <f>B40+B41</f>
        <v>824274</v>
      </c>
      <c r="C42" s="186"/>
      <c r="D42" s="186"/>
      <c r="E42" s="186"/>
    </row>
    <row r="43" spans="1:28" ht="15.75" x14ac:dyDescent="0.25">
      <c r="A43" s="178" t="s">
        <v>104</v>
      </c>
      <c r="B43" s="179"/>
    </row>
    <row r="44" spans="1:28" ht="15.75" x14ac:dyDescent="0.25">
      <c r="A44" s="178" t="s">
        <v>103</v>
      </c>
      <c r="B44" s="180">
        <f>B42-B43</f>
        <v>824274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D45"/>
  <sheetViews>
    <sheetView zoomScale="70" zoomScaleNormal="70" workbookViewId="0">
      <selection activeCell="G45" sqref="G45"/>
    </sheetView>
  </sheetViews>
  <sheetFormatPr defaultRowHeight="15" x14ac:dyDescent="0.2"/>
  <cols>
    <col min="1" max="1" width="14.33203125" customWidth="1"/>
    <col min="2" max="2" width="17.5546875" customWidth="1"/>
    <col min="3" max="27" width="8.33203125" customWidth="1"/>
  </cols>
  <sheetData>
    <row r="1" spans="1:30" x14ac:dyDescent="0.2">
      <c r="A1" s="181" t="s">
        <v>14</v>
      </c>
    </row>
    <row r="2" spans="1:30" x14ac:dyDescent="0.2">
      <c r="A2" s="181" t="s">
        <v>49</v>
      </c>
    </row>
    <row r="3" spans="1:30" x14ac:dyDescent="0.2">
      <c r="A3" t="s">
        <v>43</v>
      </c>
      <c r="D3" s="182"/>
    </row>
    <row r="4" spans="1:30" x14ac:dyDescent="0.2">
      <c r="A4" s="183"/>
      <c r="C4" s="182"/>
      <c r="D4" s="182"/>
    </row>
    <row r="5" spans="1:30" x14ac:dyDescent="0.2">
      <c r="A5" s="183"/>
    </row>
    <row r="6" spans="1:30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219" t="s">
        <v>42</v>
      </c>
      <c r="AA6" s="184" t="s">
        <v>17</v>
      </c>
      <c r="AB6" s="207"/>
      <c r="AC6" s="67"/>
      <c r="AD6" s="67"/>
    </row>
    <row r="7" spans="1:30" x14ac:dyDescent="0.2">
      <c r="A7" s="187">
        <v>44866</v>
      </c>
      <c r="B7" s="188">
        <v>1170</v>
      </c>
      <c r="C7" s="188">
        <v>1169</v>
      </c>
      <c r="D7" s="188">
        <v>1169</v>
      </c>
      <c r="E7" s="188">
        <v>1170</v>
      </c>
      <c r="F7" s="188">
        <v>1171</v>
      </c>
      <c r="G7" s="188">
        <v>1170</v>
      </c>
      <c r="H7" s="188">
        <v>1169</v>
      </c>
      <c r="I7" s="188">
        <v>1168</v>
      </c>
      <c r="J7" s="188">
        <v>1167</v>
      </c>
      <c r="K7" s="188">
        <v>1168</v>
      </c>
      <c r="L7" s="188">
        <v>1168</v>
      </c>
      <c r="M7" s="188">
        <v>1169</v>
      </c>
      <c r="N7" s="188">
        <v>1170</v>
      </c>
      <c r="O7" s="188">
        <v>1169</v>
      </c>
      <c r="P7" s="188">
        <v>1168</v>
      </c>
      <c r="Q7" s="188">
        <v>1168</v>
      </c>
      <c r="R7" s="188">
        <v>1167</v>
      </c>
      <c r="S7" s="188">
        <v>1167</v>
      </c>
      <c r="T7" s="188">
        <v>1167</v>
      </c>
      <c r="U7" s="188">
        <v>1167</v>
      </c>
      <c r="V7" s="188">
        <v>1166</v>
      </c>
      <c r="W7" s="188">
        <v>1166</v>
      </c>
      <c r="X7" s="188">
        <v>1167</v>
      </c>
      <c r="Y7" s="188">
        <v>1168</v>
      </c>
      <c r="Z7" s="188"/>
      <c r="AA7" s="188">
        <v>28038</v>
      </c>
      <c r="AB7" s="67"/>
      <c r="AC7" s="67"/>
      <c r="AD7" s="67"/>
    </row>
    <row r="8" spans="1:30" x14ac:dyDescent="0.2">
      <c r="A8" s="187">
        <v>44867</v>
      </c>
      <c r="B8" s="188">
        <v>1167</v>
      </c>
      <c r="C8" s="188">
        <v>1168</v>
      </c>
      <c r="D8" s="188">
        <v>1168</v>
      </c>
      <c r="E8" s="188">
        <v>1167</v>
      </c>
      <c r="F8" s="188">
        <v>1167</v>
      </c>
      <c r="G8" s="188">
        <v>1168</v>
      </c>
      <c r="H8" s="188">
        <v>1168</v>
      </c>
      <c r="I8" s="188">
        <v>1168</v>
      </c>
      <c r="J8" s="188">
        <v>1167</v>
      </c>
      <c r="K8" s="188">
        <v>1167</v>
      </c>
      <c r="L8" s="188">
        <v>1168</v>
      </c>
      <c r="M8" s="188">
        <v>1168</v>
      </c>
      <c r="N8" s="188">
        <v>1169</v>
      </c>
      <c r="O8" s="188">
        <v>1169</v>
      </c>
      <c r="P8" s="188">
        <v>1167</v>
      </c>
      <c r="Q8" s="188">
        <v>1166</v>
      </c>
      <c r="R8" s="188">
        <v>1166</v>
      </c>
      <c r="S8" s="188">
        <v>1166</v>
      </c>
      <c r="T8" s="188">
        <v>1165</v>
      </c>
      <c r="U8" s="188">
        <v>1167</v>
      </c>
      <c r="V8" s="188">
        <v>1166</v>
      </c>
      <c r="W8" s="188">
        <v>1166</v>
      </c>
      <c r="X8" s="188">
        <v>1166</v>
      </c>
      <c r="Y8" s="188">
        <v>1166</v>
      </c>
      <c r="Z8" s="188"/>
      <c r="AA8" s="188">
        <v>28010</v>
      </c>
      <c r="AB8" s="67"/>
      <c r="AC8" s="67"/>
      <c r="AD8" s="67"/>
    </row>
    <row r="9" spans="1:30" x14ac:dyDescent="0.2">
      <c r="A9" s="187">
        <v>44868</v>
      </c>
      <c r="B9" s="188">
        <v>1178</v>
      </c>
      <c r="C9" s="188">
        <v>1179</v>
      </c>
      <c r="D9" s="188">
        <v>1179</v>
      </c>
      <c r="E9" s="188">
        <v>1179</v>
      </c>
      <c r="F9" s="188">
        <v>1178</v>
      </c>
      <c r="G9" s="188">
        <v>1179</v>
      </c>
      <c r="H9" s="188">
        <v>1179</v>
      </c>
      <c r="I9" s="188">
        <v>1178</v>
      </c>
      <c r="J9" s="188">
        <v>1179</v>
      </c>
      <c r="K9" s="188">
        <v>1178</v>
      </c>
      <c r="L9" s="188">
        <v>1178</v>
      </c>
      <c r="M9" s="188">
        <v>1179</v>
      </c>
      <c r="N9" s="188">
        <v>1179</v>
      </c>
      <c r="O9" s="188">
        <v>1179</v>
      </c>
      <c r="P9" s="188">
        <v>1179</v>
      </c>
      <c r="Q9" s="188">
        <v>1177</v>
      </c>
      <c r="R9" s="188">
        <v>1176</v>
      </c>
      <c r="S9" s="188">
        <v>1176</v>
      </c>
      <c r="T9" s="188">
        <v>1176</v>
      </c>
      <c r="U9" s="188">
        <v>1175</v>
      </c>
      <c r="V9" s="188">
        <v>1175</v>
      </c>
      <c r="W9" s="188">
        <v>1176</v>
      </c>
      <c r="X9" s="188">
        <v>1175</v>
      </c>
      <c r="Y9" s="188">
        <v>1174</v>
      </c>
      <c r="Z9" s="188"/>
      <c r="AA9" s="188">
        <v>28260</v>
      </c>
      <c r="AB9" s="67"/>
      <c r="AC9" s="67"/>
      <c r="AD9" s="67"/>
    </row>
    <row r="10" spans="1:30" x14ac:dyDescent="0.2">
      <c r="A10" s="187">
        <v>44869</v>
      </c>
      <c r="B10" s="188">
        <v>1190</v>
      </c>
      <c r="C10" s="188">
        <v>1191</v>
      </c>
      <c r="D10" s="188">
        <v>1191</v>
      </c>
      <c r="E10" s="188">
        <v>1191</v>
      </c>
      <c r="F10" s="188">
        <v>1190</v>
      </c>
      <c r="G10" s="188">
        <v>1189</v>
      </c>
      <c r="H10" s="188">
        <v>1189</v>
      </c>
      <c r="I10" s="188">
        <v>1190</v>
      </c>
      <c r="J10" s="188">
        <v>1189</v>
      </c>
      <c r="K10" s="188">
        <v>1190</v>
      </c>
      <c r="L10" s="188">
        <v>1190</v>
      </c>
      <c r="M10" s="188">
        <v>1190</v>
      </c>
      <c r="N10" s="188">
        <v>1190</v>
      </c>
      <c r="O10" s="188">
        <v>1191</v>
      </c>
      <c r="P10" s="188">
        <v>1191</v>
      </c>
      <c r="Q10" s="188">
        <v>1191</v>
      </c>
      <c r="R10" s="188">
        <v>1190</v>
      </c>
      <c r="S10" s="188">
        <v>1188</v>
      </c>
      <c r="T10" s="188">
        <v>1188</v>
      </c>
      <c r="U10" s="188">
        <v>1188</v>
      </c>
      <c r="V10" s="188">
        <v>1188</v>
      </c>
      <c r="W10" s="188">
        <v>1188</v>
      </c>
      <c r="X10" s="188">
        <v>1188</v>
      </c>
      <c r="Y10" s="188">
        <v>1188</v>
      </c>
      <c r="Z10" s="188"/>
      <c r="AA10" s="188">
        <v>28549</v>
      </c>
      <c r="AB10" s="67"/>
      <c r="AC10" s="67"/>
      <c r="AD10" s="67"/>
    </row>
    <row r="11" spans="1:30" x14ac:dyDescent="0.2">
      <c r="A11" s="187">
        <v>44870</v>
      </c>
      <c r="B11" s="188">
        <v>1172</v>
      </c>
      <c r="C11" s="188">
        <v>1173</v>
      </c>
      <c r="D11" s="188">
        <v>1173</v>
      </c>
      <c r="E11" s="188">
        <v>1174</v>
      </c>
      <c r="F11" s="188">
        <v>1174</v>
      </c>
      <c r="G11" s="188">
        <v>1174</v>
      </c>
      <c r="H11" s="188">
        <v>1174</v>
      </c>
      <c r="I11" s="188">
        <v>1175</v>
      </c>
      <c r="J11" s="188">
        <v>1175</v>
      </c>
      <c r="K11" s="188">
        <v>1175</v>
      </c>
      <c r="L11" s="188">
        <v>1173</v>
      </c>
      <c r="M11" s="188">
        <v>1173</v>
      </c>
      <c r="N11" s="188">
        <v>1171</v>
      </c>
      <c r="O11" s="188">
        <v>1171</v>
      </c>
      <c r="P11" s="188">
        <v>1171</v>
      </c>
      <c r="Q11" s="188">
        <v>1170</v>
      </c>
      <c r="R11" s="188">
        <v>1170</v>
      </c>
      <c r="S11" s="188">
        <v>1168</v>
      </c>
      <c r="T11" s="188">
        <v>1167</v>
      </c>
      <c r="U11" s="188">
        <v>1168</v>
      </c>
      <c r="V11" s="188">
        <v>1168</v>
      </c>
      <c r="W11" s="188">
        <v>1168</v>
      </c>
      <c r="X11" s="188">
        <v>1169</v>
      </c>
      <c r="Y11" s="188">
        <v>1170</v>
      </c>
      <c r="Z11" s="188"/>
      <c r="AA11" s="188">
        <v>28116</v>
      </c>
      <c r="AB11" s="67"/>
      <c r="AC11" s="67"/>
      <c r="AD11" s="67"/>
    </row>
    <row r="12" spans="1:30" x14ac:dyDescent="0.2">
      <c r="A12" s="187">
        <v>44871</v>
      </c>
      <c r="B12" s="188">
        <v>1161</v>
      </c>
      <c r="C12" s="188">
        <v>1162</v>
      </c>
      <c r="D12" s="188">
        <v>1161</v>
      </c>
      <c r="E12" s="188">
        <v>1163</v>
      </c>
      <c r="F12" s="188">
        <v>1163</v>
      </c>
      <c r="G12" s="188">
        <v>1163</v>
      </c>
      <c r="H12" s="188">
        <v>1162</v>
      </c>
      <c r="I12" s="188">
        <v>1163</v>
      </c>
      <c r="J12" s="188">
        <v>1163</v>
      </c>
      <c r="K12" s="188">
        <v>1163</v>
      </c>
      <c r="L12" s="188">
        <v>1162</v>
      </c>
      <c r="M12" s="188">
        <v>1162</v>
      </c>
      <c r="N12" s="188">
        <v>1161</v>
      </c>
      <c r="O12" s="188">
        <v>1160</v>
      </c>
      <c r="P12" s="188">
        <v>1160</v>
      </c>
      <c r="Q12" s="188">
        <v>1160</v>
      </c>
      <c r="R12" s="188">
        <v>1161</v>
      </c>
      <c r="S12" s="188">
        <v>1161</v>
      </c>
      <c r="T12" s="188">
        <v>1158</v>
      </c>
      <c r="U12" s="188">
        <v>1158</v>
      </c>
      <c r="V12" s="188">
        <v>1159</v>
      </c>
      <c r="W12" s="188">
        <v>1159</v>
      </c>
      <c r="X12" s="188">
        <v>1158</v>
      </c>
      <c r="Y12" s="188">
        <v>1160</v>
      </c>
      <c r="Z12" s="188">
        <v>1160</v>
      </c>
      <c r="AA12" s="188">
        <v>29023</v>
      </c>
      <c r="AB12" s="67"/>
      <c r="AC12" s="67"/>
      <c r="AD12" s="67"/>
    </row>
    <row r="13" spans="1:30" x14ac:dyDescent="0.2">
      <c r="A13" s="187">
        <v>44872</v>
      </c>
      <c r="B13" s="188">
        <v>1172</v>
      </c>
      <c r="C13" s="188">
        <v>1172</v>
      </c>
      <c r="D13" s="188">
        <v>1172</v>
      </c>
      <c r="E13" s="188">
        <v>1172</v>
      </c>
      <c r="F13" s="188">
        <v>1173</v>
      </c>
      <c r="G13" s="188">
        <v>1172</v>
      </c>
      <c r="H13" s="188">
        <v>1171</v>
      </c>
      <c r="I13" s="188">
        <v>1171</v>
      </c>
      <c r="J13" s="188">
        <v>1171</v>
      </c>
      <c r="K13" s="188">
        <v>1173</v>
      </c>
      <c r="L13" s="188">
        <v>1174</v>
      </c>
      <c r="M13" s="188">
        <v>1173</v>
      </c>
      <c r="N13" s="188">
        <v>1172</v>
      </c>
      <c r="O13" s="188">
        <v>1170</v>
      </c>
      <c r="P13" s="188">
        <v>1170</v>
      </c>
      <c r="Q13" s="188">
        <v>1169</v>
      </c>
      <c r="R13" s="188">
        <v>1170</v>
      </c>
      <c r="S13" s="188">
        <v>1170</v>
      </c>
      <c r="T13" s="188">
        <v>1170</v>
      </c>
      <c r="U13" s="188">
        <v>1170</v>
      </c>
      <c r="V13" s="188">
        <v>1171</v>
      </c>
      <c r="W13" s="188">
        <v>1172</v>
      </c>
      <c r="X13" s="188">
        <v>1173</v>
      </c>
      <c r="Y13" s="188">
        <v>1174</v>
      </c>
      <c r="Z13" s="188"/>
      <c r="AA13" s="188">
        <v>28117</v>
      </c>
      <c r="AB13" s="67"/>
      <c r="AC13" s="67"/>
      <c r="AD13" s="67"/>
    </row>
    <row r="14" spans="1:30" x14ac:dyDescent="0.2">
      <c r="A14" s="187">
        <v>44873</v>
      </c>
      <c r="B14" s="188">
        <v>1160</v>
      </c>
      <c r="C14" s="188">
        <v>1160</v>
      </c>
      <c r="D14" s="188">
        <v>1160</v>
      </c>
      <c r="E14" s="188">
        <v>1161</v>
      </c>
      <c r="F14" s="188">
        <v>1162</v>
      </c>
      <c r="G14" s="188">
        <v>1163</v>
      </c>
      <c r="H14" s="188">
        <v>1162</v>
      </c>
      <c r="I14" s="188">
        <v>1162</v>
      </c>
      <c r="J14" s="188">
        <v>1163</v>
      </c>
      <c r="K14" s="188">
        <v>1164</v>
      </c>
      <c r="L14" s="188">
        <v>1164</v>
      </c>
      <c r="M14" s="188">
        <v>1164</v>
      </c>
      <c r="N14" s="188">
        <v>1164</v>
      </c>
      <c r="O14" s="188">
        <v>1163</v>
      </c>
      <c r="P14" s="188">
        <v>1162</v>
      </c>
      <c r="Q14" s="188">
        <v>1161</v>
      </c>
      <c r="R14" s="188">
        <v>1160</v>
      </c>
      <c r="S14" s="188">
        <v>1160</v>
      </c>
      <c r="T14" s="188">
        <v>1160</v>
      </c>
      <c r="U14" s="188">
        <v>1160</v>
      </c>
      <c r="V14" s="188">
        <v>1160</v>
      </c>
      <c r="W14" s="188">
        <v>1160</v>
      </c>
      <c r="X14" s="188">
        <v>1161</v>
      </c>
      <c r="Y14" s="188">
        <v>1161</v>
      </c>
      <c r="Z14" s="188"/>
      <c r="AA14" s="188">
        <v>27877</v>
      </c>
      <c r="AB14" s="67"/>
      <c r="AC14" s="67"/>
      <c r="AD14" s="67"/>
    </row>
    <row r="15" spans="1:30" x14ac:dyDescent="0.2">
      <c r="A15" s="187">
        <v>44874</v>
      </c>
      <c r="B15" s="188">
        <v>1187</v>
      </c>
      <c r="C15" s="188">
        <v>1187</v>
      </c>
      <c r="D15" s="188">
        <v>1192</v>
      </c>
      <c r="E15" s="188">
        <v>1195</v>
      </c>
      <c r="F15" s="188">
        <v>1195</v>
      </c>
      <c r="G15" s="188">
        <v>1195</v>
      </c>
      <c r="H15" s="188">
        <v>1195</v>
      </c>
      <c r="I15" s="188">
        <v>1195</v>
      </c>
      <c r="J15" s="188">
        <v>1196</v>
      </c>
      <c r="K15" s="188">
        <v>1197</v>
      </c>
      <c r="L15" s="188">
        <v>1197</v>
      </c>
      <c r="M15" s="188">
        <v>1196</v>
      </c>
      <c r="N15" s="188">
        <v>1196</v>
      </c>
      <c r="O15" s="188">
        <v>1195</v>
      </c>
      <c r="P15" s="188">
        <v>1195</v>
      </c>
      <c r="Q15" s="188">
        <v>1194</v>
      </c>
      <c r="R15" s="188">
        <v>1194</v>
      </c>
      <c r="S15" s="188">
        <v>1193</v>
      </c>
      <c r="T15" s="188">
        <v>1193</v>
      </c>
      <c r="U15" s="188">
        <v>1193</v>
      </c>
      <c r="V15" s="188">
        <v>1193</v>
      </c>
      <c r="W15" s="188">
        <v>1193</v>
      </c>
      <c r="X15" s="188">
        <v>1194</v>
      </c>
      <c r="Y15" s="188">
        <v>1194</v>
      </c>
      <c r="Z15" s="188"/>
      <c r="AA15" s="188">
        <v>28654</v>
      </c>
      <c r="AB15" s="67"/>
      <c r="AC15" s="67"/>
      <c r="AD15" s="67"/>
    </row>
    <row r="16" spans="1:30" x14ac:dyDescent="0.2">
      <c r="A16" s="187">
        <v>44875</v>
      </c>
      <c r="B16" s="188">
        <v>1175</v>
      </c>
      <c r="C16" s="188">
        <v>1175</v>
      </c>
      <c r="D16" s="188">
        <v>1175</v>
      </c>
      <c r="E16" s="188">
        <v>1175</v>
      </c>
      <c r="F16" s="188">
        <v>1175</v>
      </c>
      <c r="G16" s="188">
        <v>1174</v>
      </c>
      <c r="H16" s="188">
        <v>1174</v>
      </c>
      <c r="I16" s="188">
        <v>1174</v>
      </c>
      <c r="J16" s="188">
        <v>1175</v>
      </c>
      <c r="K16" s="188">
        <v>1175</v>
      </c>
      <c r="L16" s="188">
        <v>1176</v>
      </c>
      <c r="M16" s="188">
        <v>1175</v>
      </c>
      <c r="N16" s="188">
        <v>1176</v>
      </c>
      <c r="O16" s="188">
        <v>1175</v>
      </c>
      <c r="P16" s="188">
        <v>1175</v>
      </c>
      <c r="Q16" s="188">
        <v>1174</v>
      </c>
      <c r="R16" s="188">
        <v>1173</v>
      </c>
      <c r="S16" s="188">
        <v>1173</v>
      </c>
      <c r="T16" s="188">
        <v>1173</v>
      </c>
      <c r="U16" s="188">
        <v>1173</v>
      </c>
      <c r="V16" s="188">
        <v>1173</v>
      </c>
      <c r="W16" s="188">
        <v>1173</v>
      </c>
      <c r="X16" s="188">
        <v>1173</v>
      </c>
      <c r="Y16" s="188">
        <v>1174</v>
      </c>
      <c r="Z16" s="188"/>
      <c r="AA16" s="188">
        <v>28183</v>
      </c>
      <c r="AB16" s="67"/>
      <c r="AC16" s="67"/>
      <c r="AD16" s="67"/>
    </row>
    <row r="17" spans="1:30" x14ac:dyDescent="0.2">
      <c r="A17" s="187">
        <v>44876</v>
      </c>
      <c r="B17" s="188">
        <v>1205</v>
      </c>
      <c r="C17" s="188">
        <v>1205</v>
      </c>
      <c r="D17" s="188">
        <v>1205</v>
      </c>
      <c r="E17" s="188">
        <v>1205</v>
      </c>
      <c r="F17" s="188">
        <v>1205</v>
      </c>
      <c r="G17" s="188">
        <v>1205</v>
      </c>
      <c r="H17" s="188">
        <v>1205</v>
      </c>
      <c r="I17" s="188">
        <v>1204</v>
      </c>
      <c r="J17" s="188">
        <v>1204</v>
      </c>
      <c r="K17" s="188">
        <v>1204</v>
      </c>
      <c r="L17" s="188">
        <v>1202</v>
      </c>
      <c r="M17" s="188">
        <v>1202</v>
      </c>
      <c r="N17" s="188">
        <v>1201</v>
      </c>
      <c r="O17" s="188">
        <v>1202</v>
      </c>
      <c r="P17" s="188">
        <v>1201</v>
      </c>
      <c r="Q17" s="188">
        <v>1201</v>
      </c>
      <c r="R17" s="188">
        <v>1200</v>
      </c>
      <c r="S17" s="188">
        <v>1200</v>
      </c>
      <c r="T17" s="188">
        <v>1200</v>
      </c>
      <c r="U17" s="188">
        <v>1201</v>
      </c>
      <c r="V17" s="188">
        <v>1200</v>
      </c>
      <c r="W17" s="188">
        <v>1201</v>
      </c>
      <c r="X17" s="188">
        <v>1200</v>
      </c>
      <c r="Y17" s="188">
        <v>1201</v>
      </c>
      <c r="Z17" s="188"/>
      <c r="AA17" s="188">
        <v>28859</v>
      </c>
      <c r="AB17" s="67"/>
      <c r="AC17" s="67"/>
      <c r="AD17" s="67"/>
    </row>
    <row r="18" spans="1:30" x14ac:dyDescent="0.2">
      <c r="A18" s="187">
        <v>44877</v>
      </c>
      <c r="B18" s="188">
        <v>1191</v>
      </c>
      <c r="C18" s="188">
        <v>1192</v>
      </c>
      <c r="D18" s="188">
        <v>1192</v>
      </c>
      <c r="E18" s="188">
        <v>1192</v>
      </c>
      <c r="F18" s="188">
        <v>1192</v>
      </c>
      <c r="G18" s="188">
        <v>1192</v>
      </c>
      <c r="H18" s="188">
        <v>1192</v>
      </c>
      <c r="I18" s="188">
        <v>1193</v>
      </c>
      <c r="J18" s="188">
        <v>1193</v>
      </c>
      <c r="K18" s="188">
        <v>1192</v>
      </c>
      <c r="L18" s="188">
        <v>1191</v>
      </c>
      <c r="M18" s="188">
        <v>1192</v>
      </c>
      <c r="N18" s="188">
        <v>1191</v>
      </c>
      <c r="O18" s="188">
        <v>1191</v>
      </c>
      <c r="P18" s="188">
        <v>1191</v>
      </c>
      <c r="Q18" s="188">
        <v>1191</v>
      </c>
      <c r="R18" s="188">
        <v>1190</v>
      </c>
      <c r="S18" s="188">
        <v>1190</v>
      </c>
      <c r="T18" s="188">
        <v>1190</v>
      </c>
      <c r="U18" s="188">
        <v>1190</v>
      </c>
      <c r="V18" s="188">
        <v>1191</v>
      </c>
      <c r="W18" s="188">
        <v>1191</v>
      </c>
      <c r="X18" s="188">
        <v>1191</v>
      </c>
      <c r="Y18" s="188">
        <v>1191</v>
      </c>
      <c r="Z18" s="188"/>
      <c r="AA18" s="188">
        <v>28592</v>
      </c>
      <c r="AB18" s="67"/>
      <c r="AC18" s="67"/>
      <c r="AD18" s="67"/>
    </row>
    <row r="19" spans="1:30" x14ac:dyDescent="0.2">
      <c r="A19" s="187">
        <v>44878</v>
      </c>
      <c r="B19" s="188">
        <v>1190</v>
      </c>
      <c r="C19" s="188">
        <v>1191</v>
      </c>
      <c r="D19" s="188">
        <v>1191</v>
      </c>
      <c r="E19" s="188">
        <v>1190</v>
      </c>
      <c r="F19" s="188">
        <v>1191</v>
      </c>
      <c r="G19" s="188">
        <v>1191</v>
      </c>
      <c r="H19" s="188">
        <v>1191</v>
      </c>
      <c r="I19" s="188">
        <v>1191</v>
      </c>
      <c r="J19" s="188">
        <v>1191</v>
      </c>
      <c r="K19" s="188">
        <v>1190</v>
      </c>
      <c r="L19" s="188">
        <v>1191</v>
      </c>
      <c r="M19" s="188">
        <v>1192</v>
      </c>
      <c r="N19" s="188">
        <v>1191</v>
      </c>
      <c r="O19" s="188">
        <v>1191</v>
      </c>
      <c r="P19" s="188">
        <v>1191</v>
      </c>
      <c r="Q19" s="188">
        <v>1190</v>
      </c>
      <c r="R19" s="188">
        <v>1189</v>
      </c>
      <c r="S19" s="188">
        <v>1188</v>
      </c>
      <c r="T19" s="188">
        <v>1187</v>
      </c>
      <c r="U19" s="188">
        <v>1187</v>
      </c>
      <c r="V19" s="188">
        <v>1187</v>
      </c>
      <c r="W19" s="188">
        <v>1187</v>
      </c>
      <c r="X19" s="188">
        <v>1188</v>
      </c>
      <c r="Y19" s="188">
        <v>1189</v>
      </c>
      <c r="Z19" s="188"/>
      <c r="AA19" s="188">
        <v>28555</v>
      </c>
      <c r="AB19" s="67"/>
      <c r="AC19" s="67"/>
      <c r="AD19" s="67"/>
    </row>
    <row r="20" spans="1:30" x14ac:dyDescent="0.2">
      <c r="A20" s="187">
        <v>44879</v>
      </c>
      <c r="B20" s="188">
        <v>1151</v>
      </c>
      <c r="C20" s="188">
        <v>1153</v>
      </c>
      <c r="D20" s="188">
        <v>1154</v>
      </c>
      <c r="E20" s="188">
        <v>1153</v>
      </c>
      <c r="F20" s="188">
        <v>1152</v>
      </c>
      <c r="G20" s="188">
        <v>1151</v>
      </c>
      <c r="H20" s="188">
        <v>1150</v>
      </c>
      <c r="I20" s="188">
        <v>1151</v>
      </c>
      <c r="J20" s="188">
        <v>1151</v>
      </c>
      <c r="K20" s="188">
        <v>1154</v>
      </c>
      <c r="L20" s="188">
        <v>1154</v>
      </c>
      <c r="M20" s="188">
        <v>1153</v>
      </c>
      <c r="N20" s="188">
        <v>1153</v>
      </c>
      <c r="O20" s="188">
        <v>1154</v>
      </c>
      <c r="P20" s="188">
        <v>1154</v>
      </c>
      <c r="Q20" s="188">
        <v>1153</v>
      </c>
      <c r="R20" s="188">
        <v>1152</v>
      </c>
      <c r="S20" s="188">
        <v>1150</v>
      </c>
      <c r="T20" s="188">
        <v>1149</v>
      </c>
      <c r="U20" s="188">
        <v>1149</v>
      </c>
      <c r="V20" s="188">
        <v>1149</v>
      </c>
      <c r="W20" s="188">
        <v>1149</v>
      </c>
      <c r="X20" s="188">
        <v>1151</v>
      </c>
      <c r="Y20" s="188">
        <v>1151</v>
      </c>
      <c r="Z20" s="188"/>
      <c r="AA20" s="188">
        <v>27641</v>
      </c>
      <c r="AB20" s="67"/>
      <c r="AC20" s="67"/>
      <c r="AD20" s="67"/>
    </row>
    <row r="21" spans="1:30" x14ac:dyDescent="0.2">
      <c r="A21" s="187">
        <v>44880</v>
      </c>
      <c r="B21" s="188">
        <v>1209</v>
      </c>
      <c r="C21" s="188">
        <v>1207</v>
      </c>
      <c r="D21" s="188">
        <v>1204</v>
      </c>
      <c r="E21" s="188">
        <v>1207</v>
      </c>
      <c r="F21" s="188">
        <v>1207</v>
      </c>
      <c r="G21" s="188">
        <v>1206</v>
      </c>
      <c r="H21" s="188">
        <v>1205</v>
      </c>
      <c r="I21" s="188">
        <v>1205</v>
      </c>
      <c r="J21" s="188">
        <v>1205</v>
      </c>
      <c r="K21" s="188">
        <v>1205</v>
      </c>
      <c r="L21" s="188">
        <v>1206</v>
      </c>
      <c r="M21" s="188">
        <v>1206</v>
      </c>
      <c r="N21" s="188">
        <v>1206</v>
      </c>
      <c r="O21" s="188">
        <v>1206</v>
      </c>
      <c r="P21" s="188">
        <v>1206</v>
      </c>
      <c r="Q21" s="188">
        <v>1204</v>
      </c>
      <c r="R21" s="188">
        <v>1198</v>
      </c>
      <c r="S21" s="188">
        <v>1206</v>
      </c>
      <c r="T21" s="188">
        <v>1207</v>
      </c>
      <c r="U21" s="188">
        <v>1206</v>
      </c>
      <c r="V21" s="188">
        <v>1206</v>
      </c>
      <c r="W21" s="188">
        <v>1206</v>
      </c>
      <c r="X21" s="188">
        <v>1207</v>
      </c>
      <c r="Y21" s="188">
        <v>1208</v>
      </c>
      <c r="Z21" s="188"/>
      <c r="AA21" s="188">
        <v>28938</v>
      </c>
      <c r="AB21" s="67"/>
      <c r="AC21" s="67"/>
      <c r="AD21" s="67"/>
    </row>
    <row r="22" spans="1:30" x14ac:dyDescent="0.2">
      <c r="A22" s="187">
        <v>44881</v>
      </c>
      <c r="B22" s="188">
        <v>1145</v>
      </c>
      <c r="C22" s="188">
        <v>1145</v>
      </c>
      <c r="D22" s="188">
        <v>1145</v>
      </c>
      <c r="E22" s="188">
        <v>1145</v>
      </c>
      <c r="F22" s="188">
        <v>1144</v>
      </c>
      <c r="G22" s="188">
        <v>1144</v>
      </c>
      <c r="H22" s="188">
        <v>1143</v>
      </c>
      <c r="I22" s="188">
        <v>1143</v>
      </c>
      <c r="J22" s="188">
        <v>1143</v>
      </c>
      <c r="K22" s="188">
        <v>1140</v>
      </c>
      <c r="L22" s="188">
        <v>1144</v>
      </c>
      <c r="M22" s="188">
        <v>1146</v>
      </c>
      <c r="N22" s="188">
        <v>1146</v>
      </c>
      <c r="O22" s="188">
        <v>1146</v>
      </c>
      <c r="P22" s="188">
        <v>1146</v>
      </c>
      <c r="Q22" s="188">
        <v>1145</v>
      </c>
      <c r="R22" s="188">
        <v>1144</v>
      </c>
      <c r="S22" s="188">
        <v>1142</v>
      </c>
      <c r="T22" s="188">
        <v>1141</v>
      </c>
      <c r="U22" s="188">
        <v>1142</v>
      </c>
      <c r="V22" s="188">
        <v>1142</v>
      </c>
      <c r="W22" s="188">
        <v>1142</v>
      </c>
      <c r="X22" s="188">
        <v>1143</v>
      </c>
      <c r="Y22" s="188">
        <v>1143</v>
      </c>
      <c r="Z22" s="188"/>
      <c r="AA22" s="188">
        <v>27449</v>
      </c>
      <c r="AB22" s="67"/>
      <c r="AC22" s="67"/>
      <c r="AD22" s="67"/>
    </row>
    <row r="23" spans="1:30" x14ac:dyDescent="0.2">
      <c r="A23" s="187">
        <v>44882</v>
      </c>
      <c r="B23" s="188">
        <v>1188</v>
      </c>
      <c r="C23" s="188">
        <v>1187</v>
      </c>
      <c r="D23" s="188">
        <v>1188</v>
      </c>
      <c r="E23" s="188">
        <v>1188</v>
      </c>
      <c r="F23" s="188">
        <v>1188</v>
      </c>
      <c r="G23" s="188">
        <v>1187</v>
      </c>
      <c r="H23" s="188">
        <v>1186</v>
      </c>
      <c r="I23" s="188">
        <v>1186</v>
      </c>
      <c r="J23" s="188">
        <v>1187</v>
      </c>
      <c r="K23" s="188">
        <v>1184</v>
      </c>
      <c r="L23" s="188">
        <v>1184</v>
      </c>
      <c r="M23" s="188">
        <v>1184</v>
      </c>
      <c r="N23" s="188">
        <v>1187</v>
      </c>
      <c r="O23" s="188">
        <v>1187</v>
      </c>
      <c r="P23" s="188">
        <v>1187</v>
      </c>
      <c r="Q23" s="188">
        <v>1186</v>
      </c>
      <c r="R23" s="188">
        <v>1185</v>
      </c>
      <c r="S23" s="188">
        <v>1183</v>
      </c>
      <c r="T23" s="188">
        <v>1184</v>
      </c>
      <c r="U23" s="188">
        <v>1184</v>
      </c>
      <c r="V23" s="188">
        <v>1184</v>
      </c>
      <c r="W23" s="188">
        <v>1184</v>
      </c>
      <c r="X23" s="188">
        <v>1184</v>
      </c>
      <c r="Y23" s="188">
        <v>1185</v>
      </c>
      <c r="Z23" s="188"/>
      <c r="AA23" s="188">
        <v>28457</v>
      </c>
      <c r="AB23" s="67"/>
      <c r="AC23" s="67"/>
      <c r="AD23" s="67"/>
    </row>
    <row r="24" spans="1:30" x14ac:dyDescent="0.2">
      <c r="A24" s="187">
        <v>44883</v>
      </c>
      <c r="B24" s="188">
        <v>1186</v>
      </c>
      <c r="C24" s="188">
        <v>1186</v>
      </c>
      <c r="D24" s="188">
        <v>1186</v>
      </c>
      <c r="E24" s="188">
        <v>1186</v>
      </c>
      <c r="F24" s="188">
        <v>1186</v>
      </c>
      <c r="G24" s="188">
        <v>1186</v>
      </c>
      <c r="H24" s="188">
        <v>1185</v>
      </c>
      <c r="I24" s="188">
        <v>1185</v>
      </c>
      <c r="J24" s="188">
        <v>1186</v>
      </c>
      <c r="K24" s="188">
        <v>1187</v>
      </c>
      <c r="L24" s="188">
        <v>1187</v>
      </c>
      <c r="M24" s="188">
        <v>1187</v>
      </c>
      <c r="N24" s="188">
        <v>1187</v>
      </c>
      <c r="O24" s="188">
        <v>1186</v>
      </c>
      <c r="P24" s="188">
        <v>1186</v>
      </c>
      <c r="Q24" s="188">
        <v>1186</v>
      </c>
      <c r="R24" s="188">
        <v>1186</v>
      </c>
      <c r="S24" s="188">
        <v>1185</v>
      </c>
      <c r="T24" s="188">
        <v>1185</v>
      </c>
      <c r="U24" s="188">
        <v>1185</v>
      </c>
      <c r="V24" s="188">
        <v>1185</v>
      </c>
      <c r="W24" s="188">
        <v>1185</v>
      </c>
      <c r="X24" s="188">
        <v>1185</v>
      </c>
      <c r="Y24" s="188">
        <v>1186</v>
      </c>
      <c r="Z24" s="188"/>
      <c r="AA24" s="188">
        <v>28460</v>
      </c>
      <c r="AB24" s="67"/>
      <c r="AC24" s="67"/>
      <c r="AD24" s="67"/>
    </row>
    <row r="25" spans="1:30" x14ac:dyDescent="0.2">
      <c r="A25" s="187">
        <v>44884</v>
      </c>
      <c r="B25" s="188">
        <v>1185</v>
      </c>
      <c r="C25" s="188">
        <v>1185</v>
      </c>
      <c r="D25" s="188">
        <v>1185</v>
      </c>
      <c r="E25" s="188">
        <v>1186</v>
      </c>
      <c r="F25" s="188">
        <v>1185</v>
      </c>
      <c r="G25" s="188">
        <v>1184</v>
      </c>
      <c r="H25" s="188">
        <v>1185</v>
      </c>
      <c r="I25" s="188">
        <v>1185</v>
      </c>
      <c r="J25" s="188">
        <v>1185</v>
      </c>
      <c r="K25" s="188">
        <v>1185</v>
      </c>
      <c r="L25" s="188">
        <v>1186</v>
      </c>
      <c r="M25" s="188">
        <v>1186</v>
      </c>
      <c r="N25" s="188">
        <v>1186</v>
      </c>
      <c r="O25" s="188">
        <v>1186</v>
      </c>
      <c r="P25" s="188">
        <v>1186</v>
      </c>
      <c r="Q25" s="188">
        <v>1186</v>
      </c>
      <c r="R25" s="188">
        <v>1186</v>
      </c>
      <c r="S25" s="188">
        <v>1185</v>
      </c>
      <c r="T25" s="188">
        <v>1185</v>
      </c>
      <c r="U25" s="188">
        <v>1185</v>
      </c>
      <c r="V25" s="188">
        <v>1186</v>
      </c>
      <c r="W25" s="188">
        <v>1186</v>
      </c>
      <c r="X25" s="188">
        <v>1185</v>
      </c>
      <c r="Y25" s="188">
        <v>1185</v>
      </c>
      <c r="Z25" s="188"/>
      <c r="AA25" s="188">
        <v>28449</v>
      </c>
      <c r="AB25" s="67"/>
      <c r="AC25" s="67"/>
      <c r="AD25" s="67"/>
    </row>
    <row r="26" spans="1:30" x14ac:dyDescent="0.2">
      <c r="A26" s="187">
        <v>44885</v>
      </c>
      <c r="B26" s="188">
        <v>1186</v>
      </c>
      <c r="C26" s="188">
        <v>1186</v>
      </c>
      <c r="D26" s="188">
        <v>1186</v>
      </c>
      <c r="E26" s="188">
        <v>1187</v>
      </c>
      <c r="F26" s="188">
        <v>1187</v>
      </c>
      <c r="G26" s="188">
        <v>1187</v>
      </c>
      <c r="H26" s="188">
        <v>1187</v>
      </c>
      <c r="I26" s="188">
        <v>1187</v>
      </c>
      <c r="J26" s="188">
        <v>1187</v>
      </c>
      <c r="K26" s="188">
        <v>1188</v>
      </c>
      <c r="L26" s="188">
        <v>1188</v>
      </c>
      <c r="M26" s="188">
        <v>1187</v>
      </c>
      <c r="N26" s="188">
        <v>1187</v>
      </c>
      <c r="O26" s="188">
        <v>1187</v>
      </c>
      <c r="P26" s="188">
        <v>1186</v>
      </c>
      <c r="Q26" s="188">
        <v>1185</v>
      </c>
      <c r="R26" s="188">
        <v>1183</v>
      </c>
      <c r="S26" s="188">
        <v>1182</v>
      </c>
      <c r="T26" s="188">
        <v>1182</v>
      </c>
      <c r="U26" s="188">
        <v>1182</v>
      </c>
      <c r="V26" s="188">
        <v>1183</v>
      </c>
      <c r="W26" s="188">
        <v>1183</v>
      </c>
      <c r="X26" s="188">
        <v>1183</v>
      </c>
      <c r="Y26" s="188">
        <v>1183</v>
      </c>
      <c r="Z26" s="188"/>
      <c r="AA26" s="188">
        <v>28449</v>
      </c>
      <c r="AB26" s="67"/>
      <c r="AC26" s="67"/>
      <c r="AD26" s="67"/>
    </row>
    <row r="27" spans="1:30" x14ac:dyDescent="0.2">
      <c r="A27" s="187">
        <v>44886</v>
      </c>
      <c r="B27" s="188">
        <v>1183</v>
      </c>
      <c r="C27" s="188">
        <v>1183</v>
      </c>
      <c r="D27" s="188">
        <v>1184</v>
      </c>
      <c r="E27" s="188">
        <v>1184</v>
      </c>
      <c r="F27" s="188">
        <v>1183</v>
      </c>
      <c r="G27" s="188">
        <v>1183</v>
      </c>
      <c r="H27" s="188">
        <v>1182</v>
      </c>
      <c r="I27" s="188">
        <v>1182</v>
      </c>
      <c r="J27" s="188">
        <v>1183</v>
      </c>
      <c r="K27" s="188">
        <v>1184</v>
      </c>
      <c r="L27" s="188">
        <v>1184</v>
      </c>
      <c r="M27" s="188">
        <v>1185</v>
      </c>
      <c r="N27" s="188">
        <v>1186</v>
      </c>
      <c r="O27" s="188">
        <v>1186</v>
      </c>
      <c r="P27" s="188">
        <v>1185</v>
      </c>
      <c r="Q27" s="188">
        <v>1184</v>
      </c>
      <c r="R27" s="188">
        <v>1183</v>
      </c>
      <c r="S27" s="188">
        <v>1181</v>
      </c>
      <c r="T27" s="188">
        <v>1182</v>
      </c>
      <c r="U27" s="188">
        <v>1182</v>
      </c>
      <c r="V27" s="188">
        <v>1182</v>
      </c>
      <c r="W27" s="188">
        <v>1183</v>
      </c>
      <c r="X27" s="188">
        <v>1183</v>
      </c>
      <c r="Y27" s="188">
        <v>1183</v>
      </c>
      <c r="Z27" s="188"/>
      <c r="AA27" s="188">
        <v>28400</v>
      </c>
      <c r="AB27" s="67"/>
      <c r="AC27" s="67"/>
      <c r="AD27" s="67"/>
    </row>
    <row r="28" spans="1:30" x14ac:dyDescent="0.2">
      <c r="A28" s="187">
        <v>44887</v>
      </c>
      <c r="B28" s="188">
        <v>1184</v>
      </c>
      <c r="C28" s="188">
        <v>1184</v>
      </c>
      <c r="D28" s="188">
        <v>1184</v>
      </c>
      <c r="E28" s="188">
        <v>1184</v>
      </c>
      <c r="F28" s="188">
        <v>1184</v>
      </c>
      <c r="G28" s="188">
        <v>1184</v>
      </c>
      <c r="H28" s="188">
        <v>1183</v>
      </c>
      <c r="I28" s="188">
        <v>1184</v>
      </c>
      <c r="J28" s="188">
        <v>1185</v>
      </c>
      <c r="K28" s="188">
        <v>1186</v>
      </c>
      <c r="L28" s="188">
        <v>1186</v>
      </c>
      <c r="M28" s="188">
        <v>1186</v>
      </c>
      <c r="N28" s="188">
        <v>1186</v>
      </c>
      <c r="O28" s="188">
        <v>1186</v>
      </c>
      <c r="P28" s="188">
        <v>1186</v>
      </c>
      <c r="Q28" s="188">
        <v>1184</v>
      </c>
      <c r="R28" s="188">
        <v>1183</v>
      </c>
      <c r="S28" s="188">
        <v>1183</v>
      </c>
      <c r="T28" s="188">
        <v>1183</v>
      </c>
      <c r="U28" s="188">
        <v>1183</v>
      </c>
      <c r="V28" s="188">
        <v>1183</v>
      </c>
      <c r="W28" s="188">
        <v>1182</v>
      </c>
      <c r="X28" s="188">
        <v>1183</v>
      </c>
      <c r="Y28" s="188">
        <v>1183</v>
      </c>
      <c r="Z28" s="188"/>
      <c r="AA28" s="188">
        <v>28419</v>
      </c>
      <c r="AB28" s="67"/>
      <c r="AC28" s="67"/>
      <c r="AD28" s="67"/>
    </row>
    <row r="29" spans="1:30" x14ac:dyDescent="0.2">
      <c r="A29" s="187">
        <v>44888</v>
      </c>
      <c r="B29" s="188">
        <v>1186</v>
      </c>
      <c r="C29" s="188">
        <v>1186</v>
      </c>
      <c r="D29" s="188">
        <v>1186</v>
      </c>
      <c r="E29" s="188">
        <v>1186</v>
      </c>
      <c r="F29" s="188">
        <v>1186</v>
      </c>
      <c r="G29" s="188">
        <v>1186</v>
      </c>
      <c r="H29" s="188">
        <v>1186</v>
      </c>
      <c r="I29" s="188">
        <v>1186</v>
      </c>
      <c r="J29" s="188">
        <v>1187</v>
      </c>
      <c r="K29" s="188">
        <v>1188</v>
      </c>
      <c r="L29" s="188">
        <v>1188</v>
      </c>
      <c r="M29" s="188">
        <v>1188</v>
      </c>
      <c r="N29" s="188">
        <v>1188</v>
      </c>
      <c r="O29" s="188">
        <v>1188</v>
      </c>
      <c r="P29" s="188">
        <v>1187</v>
      </c>
      <c r="Q29" s="188">
        <v>1187</v>
      </c>
      <c r="R29" s="188">
        <v>1186</v>
      </c>
      <c r="S29" s="188">
        <v>1184</v>
      </c>
      <c r="T29" s="188">
        <v>1184</v>
      </c>
      <c r="U29" s="188">
        <v>1184</v>
      </c>
      <c r="V29" s="188">
        <v>1185</v>
      </c>
      <c r="W29" s="188">
        <v>1185</v>
      </c>
      <c r="X29" s="188">
        <v>1185</v>
      </c>
      <c r="Y29" s="188">
        <v>1185</v>
      </c>
      <c r="Z29" s="188"/>
      <c r="AA29" s="188">
        <v>28467</v>
      </c>
      <c r="AB29" s="67"/>
      <c r="AC29" s="67"/>
      <c r="AD29" s="67"/>
    </row>
    <row r="30" spans="1:30" x14ac:dyDescent="0.2">
      <c r="A30" s="187">
        <v>44889</v>
      </c>
      <c r="B30" s="188">
        <v>1183</v>
      </c>
      <c r="C30" s="188">
        <v>1184</v>
      </c>
      <c r="D30" s="188">
        <v>1184</v>
      </c>
      <c r="E30" s="188">
        <v>1184</v>
      </c>
      <c r="F30" s="188">
        <v>1184</v>
      </c>
      <c r="G30" s="188">
        <v>1184</v>
      </c>
      <c r="H30" s="188">
        <v>1184</v>
      </c>
      <c r="I30" s="188">
        <v>1184</v>
      </c>
      <c r="J30" s="188">
        <v>1185</v>
      </c>
      <c r="K30" s="188">
        <v>1185</v>
      </c>
      <c r="L30" s="188">
        <v>1185</v>
      </c>
      <c r="M30" s="188">
        <v>1186</v>
      </c>
      <c r="N30" s="188">
        <v>1185</v>
      </c>
      <c r="O30" s="188">
        <v>1184</v>
      </c>
      <c r="P30" s="188">
        <v>1184</v>
      </c>
      <c r="Q30" s="188">
        <v>1184</v>
      </c>
      <c r="R30" s="188">
        <v>1183</v>
      </c>
      <c r="S30" s="188">
        <v>1183</v>
      </c>
      <c r="T30" s="188">
        <v>1183</v>
      </c>
      <c r="U30" s="188">
        <v>1183</v>
      </c>
      <c r="V30" s="188">
        <v>1183</v>
      </c>
      <c r="W30" s="188">
        <v>1182</v>
      </c>
      <c r="X30" s="188">
        <v>1182</v>
      </c>
      <c r="Y30" s="188">
        <v>1182</v>
      </c>
      <c r="Z30" s="188"/>
      <c r="AA30" s="188">
        <v>28410</v>
      </c>
      <c r="AB30" s="67"/>
      <c r="AC30" s="67"/>
      <c r="AD30" s="67"/>
    </row>
    <row r="31" spans="1:30" x14ac:dyDescent="0.2">
      <c r="A31" s="187">
        <v>44890</v>
      </c>
      <c r="B31" s="188">
        <v>1188</v>
      </c>
      <c r="C31" s="188">
        <v>1188</v>
      </c>
      <c r="D31" s="188">
        <v>1188</v>
      </c>
      <c r="E31" s="188">
        <v>1188</v>
      </c>
      <c r="F31" s="188">
        <v>1188</v>
      </c>
      <c r="G31" s="188">
        <v>1189</v>
      </c>
      <c r="H31" s="188">
        <v>1188</v>
      </c>
      <c r="I31" s="188">
        <v>1187</v>
      </c>
      <c r="J31" s="188">
        <v>1187</v>
      </c>
      <c r="K31" s="188">
        <v>1187</v>
      </c>
      <c r="L31" s="188">
        <v>1186</v>
      </c>
      <c r="M31" s="188">
        <v>1186</v>
      </c>
      <c r="N31" s="188">
        <v>1187</v>
      </c>
      <c r="O31" s="188">
        <v>1188</v>
      </c>
      <c r="P31" s="188">
        <v>1188</v>
      </c>
      <c r="Q31" s="188">
        <v>1187</v>
      </c>
      <c r="R31" s="188">
        <v>1187</v>
      </c>
      <c r="S31" s="188">
        <v>1186</v>
      </c>
      <c r="T31" s="188">
        <v>1186</v>
      </c>
      <c r="U31" s="188">
        <v>1186</v>
      </c>
      <c r="V31" s="188">
        <v>1186</v>
      </c>
      <c r="W31" s="188">
        <v>1186</v>
      </c>
      <c r="X31" s="188">
        <v>1185</v>
      </c>
      <c r="Y31" s="188">
        <v>1186</v>
      </c>
      <c r="Z31" s="188"/>
      <c r="AA31" s="188">
        <v>28488</v>
      </c>
      <c r="AB31" s="67"/>
      <c r="AC31" s="67"/>
      <c r="AD31" s="67"/>
    </row>
    <row r="32" spans="1:30" x14ac:dyDescent="0.2">
      <c r="A32" s="187">
        <v>44891</v>
      </c>
      <c r="B32" s="188">
        <v>1196</v>
      </c>
      <c r="C32" s="188">
        <v>1197</v>
      </c>
      <c r="D32" s="188">
        <v>1197</v>
      </c>
      <c r="E32" s="188">
        <v>1197</v>
      </c>
      <c r="F32" s="188">
        <v>1197</v>
      </c>
      <c r="G32" s="188">
        <v>1197</v>
      </c>
      <c r="H32" s="188">
        <v>1197</v>
      </c>
      <c r="I32" s="188">
        <v>1197</v>
      </c>
      <c r="J32" s="188">
        <v>1198</v>
      </c>
      <c r="K32" s="188">
        <v>1198</v>
      </c>
      <c r="L32" s="188">
        <v>1199</v>
      </c>
      <c r="M32" s="188">
        <v>1200</v>
      </c>
      <c r="N32" s="188">
        <v>1199</v>
      </c>
      <c r="O32" s="188">
        <v>1199</v>
      </c>
      <c r="P32" s="188">
        <v>1199</v>
      </c>
      <c r="Q32" s="188">
        <v>1197</v>
      </c>
      <c r="R32" s="188">
        <v>1196</v>
      </c>
      <c r="S32" s="188">
        <v>1195</v>
      </c>
      <c r="T32" s="188">
        <v>1195</v>
      </c>
      <c r="U32" s="188">
        <v>1196</v>
      </c>
      <c r="V32" s="188">
        <v>1195</v>
      </c>
      <c r="W32" s="188">
        <v>1195</v>
      </c>
      <c r="X32" s="188">
        <v>1195</v>
      </c>
      <c r="Y32" s="188">
        <v>1195</v>
      </c>
      <c r="Z32" s="188"/>
      <c r="AA32" s="188">
        <v>28726</v>
      </c>
      <c r="AB32" s="67"/>
      <c r="AC32" s="67"/>
      <c r="AD32" s="67"/>
    </row>
    <row r="33" spans="1:30" x14ac:dyDescent="0.2">
      <c r="A33" s="187">
        <v>44892</v>
      </c>
      <c r="B33" s="188">
        <v>1176</v>
      </c>
      <c r="C33" s="188">
        <v>1177</v>
      </c>
      <c r="D33" s="188">
        <v>1177</v>
      </c>
      <c r="E33" s="188">
        <v>1177</v>
      </c>
      <c r="F33" s="188">
        <v>1177</v>
      </c>
      <c r="G33" s="188">
        <v>1176</v>
      </c>
      <c r="H33" s="188">
        <v>1176</v>
      </c>
      <c r="I33" s="188">
        <v>1176</v>
      </c>
      <c r="J33" s="188">
        <v>1176</v>
      </c>
      <c r="K33" s="188">
        <v>1175</v>
      </c>
      <c r="L33" s="188">
        <v>1175</v>
      </c>
      <c r="M33" s="188">
        <v>1175</v>
      </c>
      <c r="N33" s="188">
        <v>1175</v>
      </c>
      <c r="O33" s="188">
        <v>1174</v>
      </c>
      <c r="P33" s="188">
        <v>1174</v>
      </c>
      <c r="Q33" s="188">
        <v>1174</v>
      </c>
      <c r="R33" s="188">
        <v>1174</v>
      </c>
      <c r="S33" s="188">
        <v>1174</v>
      </c>
      <c r="T33" s="188">
        <v>1174</v>
      </c>
      <c r="U33" s="188">
        <v>1175</v>
      </c>
      <c r="V33" s="188">
        <v>1175</v>
      </c>
      <c r="W33" s="188">
        <v>1174</v>
      </c>
      <c r="X33" s="188">
        <v>1175</v>
      </c>
      <c r="Y33" s="188">
        <v>1176</v>
      </c>
      <c r="Z33" s="188"/>
      <c r="AA33" s="188">
        <v>28207</v>
      </c>
      <c r="AB33" s="67"/>
      <c r="AC33" s="67"/>
      <c r="AD33" s="67"/>
    </row>
    <row r="34" spans="1:30" x14ac:dyDescent="0.2">
      <c r="A34" s="187">
        <v>44893</v>
      </c>
      <c r="B34" s="188">
        <v>1186</v>
      </c>
      <c r="C34" s="188">
        <v>1186</v>
      </c>
      <c r="D34" s="188">
        <v>1186</v>
      </c>
      <c r="E34" s="188">
        <v>1185</v>
      </c>
      <c r="F34" s="188">
        <v>1185</v>
      </c>
      <c r="G34" s="188">
        <v>1185</v>
      </c>
      <c r="H34" s="188">
        <v>1184</v>
      </c>
      <c r="I34" s="188">
        <v>1184</v>
      </c>
      <c r="J34" s="188">
        <v>1184</v>
      </c>
      <c r="K34" s="188">
        <v>1184</v>
      </c>
      <c r="L34" s="188">
        <v>1184</v>
      </c>
      <c r="M34" s="188">
        <v>1184</v>
      </c>
      <c r="N34" s="188">
        <v>1184</v>
      </c>
      <c r="O34" s="188">
        <v>1185</v>
      </c>
      <c r="P34" s="188">
        <v>1184</v>
      </c>
      <c r="Q34" s="188">
        <v>1184</v>
      </c>
      <c r="R34" s="188">
        <v>1183</v>
      </c>
      <c r="S34" s="188">
        <v>1183</v>
      </c>
      <c r="T34" s="188">
        <v>1183</v>
      </c>
      <c r="U34" s="188">
        <v>1183</v>
      </c>
      <c r="V34" s="188">
        <v>1185</v>
      </c>
      <c r="W34" s="188">
        <v>1183</v>
      </c>
      <c r="X34" s="188">
        <v>1183</v>
      </c>
      <c r="Y34" s="188">
        <v>1183</v>
      </c>
      <c r="Z34" s="188"/>
      <c r="AA34" s="188">
        <v>28420</v>
      </c>
      <c r="AB34" s="67"/>
      <c r="AC34" s="67"/>
      <c r="AD34" s="67"/>
    </row>
    <row r="35" spans="1:30" x14ac:dyDescent="0.2">
      <c r="A35" s="187">
        <v>44894</v>
      </c>
      <c r="B35" s="188">
        <v>1190</v>
      </c>
      <c r="C35" s="188">
        <v>1191</v>
      </c>
      <c r="D35" s="188">
        <v>1190</v>
      </c>
      <c r="E35" s="188">
        <v>1190</v>
      </c>
      <c r="F35" s="188">
        <v>1190</v>
      </c>
      <c r="G35" s="188">
        <v>1190</v>
      </c>
      <c r="H35" s="188">
        <v>1189</v>
      </c>
      <c r="I35" s="188">
        <v>1190</v>
      </c>
      <c r="J35" s="188">
        <v>1189</v>
      </c>
      <c r="K35" s="188">
        <v>1186</v>
      </c>
      <c r="L35" s="188">
        <v>1186</v>
      </c>
      <c r="M35" s="188">
        <v>1190</v>
      </c>
      <c r="N35" s="188">
        <v>1193</v>
      </c>
      <c r="O35" s="188">
        <v>1191</v>
      </c>
      <c r="P35" s="188">
        <v>1191</v>
      </c>
      <c r="Q35" s="188">
        <v>1191</v>
      </c>
      <c r="R35" s="188">
        <v>1190</v>
      </c>
      <c r="S35" s="188">
        <v>1189</v>
      </c>
      <c r="T35" s="188">
        <v>1189</v>
      </c>
      <c r="U35" s="188">
        <v>1189</v>
      </c>
      <c r="V35" s="188">
        <v>1189</v>
      </c>
      <c r="W35" s="188">
        <v>1189</v>
      </c>
      <c r="X35" s="188">
        <v>1190</v>
      </c>
      <c r="Y35" s="188">
        <v>1190</v>
      </c>
      <c r="Z35" s="188"/>
      <c r="AA35" s="188">
        <v>28552</v>
      </c>
      <c r="AB35" s="67"/>
      <c r="AC35" s="67"/>
      <c r="AD35" s="67"/>
    </row>
    <row r="36" spans="1:30" x14ac:dyDescent="0.2">
      <c r="A36" s="187">
        <v>44895</v>
      </c>
      <c r="B36" s="188">
        <v>1179</v>
      </c>
      <c r="C36" s="188">
        <v>1179</v>
      </c>
      <c r="D36" s="188">
        <v>1179</v>
      </c>
      <c r="E36" s="188">
        <v>1179</v>
      </c>
      <c r="F36" s="188">
        <v>1179</v>
      </c>
      <c r="G36" s="188">
        <v>1179</v>
      </c>
      <c r="H36" s="188">
        <v>1178</v>
      </c>
      <c r="I36" s="188">
        <v>1178</v>
      </c>
      <c r="J36" s="188">
        <v>1179</v>
      </c>
      <c r="K36" s="188">
        <v>1178</v>
      </c>
      <c r="L36" s="188">
        <v>1178</v>
      </c>
      <c r="M36" s="188">
        <v>1177</v>
      </c>
      <c r="N36" s="188">
        <v>1177</v>
      </c>
      <c r="O36" s="188">
        <v>1177</v>
      </c>
      <c r="P36" s="188">
        <v>1177</v>
      </c>
      <c r="Q36" s="188">
        <v>1177</v>
      </c>
      <c r="R36" s="188">
        <v>1177</v>
      </c>
      <c r="S36" s="188">
        <v>1177</v>
      </c>
      <c r="T36" s="188">
        <v>1177</v>
      </c>
      <c r="U36" s="188">
        <v>1177</v>
      </c>
      <c r="V36" s="188">
        <v>1178</v>
      </c>
      <c r="W36" s="188">
        <v>1177</v>
      </c>
      <c r="X36" s="188">
        <v>1178</v>
      </c>
      <c r="Y36" s="188">
        <v>1178</v>
      </c>
      <c r="Z36" s="188"/>
      <c r="AA36" s="188">
        <v>28269</v>
      </c>
      <c r="AB36" s="67"/>
      <c r="AC36" s="67"/>
      <c r="AD36" s="67"/>
    </row>
    <row r="37" spans="1:30" ht="15.75" x14ac:dyDescent="0.25">
      <c r="A37" s="198" t="s">
        <v>107</v>
      </c>
      <c r="B37" s="199">
        <v>35419</v>
      </c>
      <c r="C37" s="199">
        <v>35428</v>
      </c>
      <c r="D37" s="199">
        <v>35431</v>
      </c>
      <c r="E37" s="199">
        <v>35440</v>
      </c>
      <c r="F37" s="199">
        <v>35438</v>
      </c>
      <c r="G37" s="199">
        <v>35433</v>
      </c>
      <c r="H37" s="199">
        <v>35419</v>
      </c>
      <c r="I37" s="199">
        <v>35422</v>
      </c>
      <c r="J37" s="199">
        <v>35430</v>
      </c>
      <c r="K37" s="199">
        <v>35430</v>
      </c>
      <c r="L37" s="199">
        <v>35434</v>
      </c>
      <c r="M37" s="199">
        <v>35441</v>
      </c>
      <c r="N37" s="199">
        <v>35443</v>
      </c>
      <c r="O37" s="199">
        <v>35436</v>
      </c>
      <c r="P37" s="199">
        <v>35427</v>
      </c>
      <c r="Q37" s="199">
        <v>35406</v>
      </c>
      <c r="R37" s="199">
        <v>35382</v>
      </c>
      <c r="S37" s="199">
        <v>35368</v>
      </c>
      <c r="T37" s="199">
        <v>35363</v>
      </c>
      <c r="U37" s="199">
        <v>35368</v>
      </c>
      <c r="V37" s="199">
        <v>35373</v>
      </c>
      <c r="W37" s="199">
        <v>35371</v>
      </c>
      <c r="X37" s="199">
        <v>35380</v>
      </c>
      <c r="Y37" s="199">
        <v>35392</v>
      </c>
      <c r="Z37" s="199">
        <v>1160</v>
      </c>
      <c r="AA37" s="199">
        <v>851034</v>
      </c>
      <c r="AB37" s="67"/>
      <c r="AC37" s="67"/>
      <c r="AD37" s="67"/>
    </row>
    <row r="38" spans="1:30" ht="15.75" x14ac:dyDescent="0.25">
      <c r="A38" s="196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67"/>
      <c r="AB38" s="67"/>
      <c r="AC38" s="67"/>
      <c r="AD38" s="67"/>
    </row>
    <row r="39" spans="1:30" ht="15.75" x14ac:dyDescent="0.25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67"/>
      <c r="AB39" s="67"/>
      <c r="AC39" s="67"/>
      <c r="AD39" s="67"/>
    </row>
    <row r="40" spans="1:30" x14ac:dyDescent="0.2">
      <c r="A40" s="185" t="s">
        <v>0</v>
      </c>
      <c r="B40" s="186">
        <f>SUM(AA7:AA36)</f>
        <v>851034</v>
      </c>
      <c r="C40" s="20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AB40" s="67"/>
      <c r="AC40" s="67"/>
      <c r="AD40" s="67"/>
    </row>
    <row r="41" spans="1:30" ht="15.75" x14ac:dyDescent="0.25">
      <c r="A41" s="194" t="s">
        <v>102</v>
      </c>
      <c r="B41" s="220"/>
    </row>
    <row r="42" spans="1:30" ht="15.75" x14ac:dyDescent="0.25">
      <c r="A42" s="194" t="s">
        <v>124</v>
      </c>
      <c r="B42" s="186">
        <f>B40+B41</f>
        <v>851034</v>
      </c>
    </row>
    <row r="43" spans="1:30" ht="15.75" x14ac:dyDescent="0.25">
      <c r="A43" s="178" t="s">
        <v>104</v>
      </c>
      <c r="B43" s="179">
        <f>0</f>
        <v>0</v>
      </c>
    </row>
    <row r="44" spans="1:30" ht="15.75" x14ac:dyDescent="0.25">
      <c r="A44" s="178" t="s">
        <v>103</v>
      </c>
      <c r="B44" s="180">
        <f>B42-B43</f>
        <v>851034</v>
      </c>
    </row>
    <row r="45" spans="1:30" x14ac:dyDescent="0.2">
      <c r="A45" s="185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A44"/>
  <sheetViews>
    <sheetView topLeftCell="A4" zoomScale="70" zoomScaleNormal="70" workbookViewId="0">
      <selection activeCell="M49" sqref="M49"/>
    </sheetView>
  </sheetViews>
  <sheetFormatPr defaultRowHeight="15" x14ac:dyDescent="0.2"/>
  <cols>
    <col min="1" max="1" width="20" customWidth="1"/>
    <col min="2" max="2" width="13.21875" customWidth="1"/>
    <col min="3" max="27" width="8.33203125" customWidth="1"/>
  </cols>
  <sheetData>
    <row r="1" spans="1:27" x14ac:dyDescent="0.2">
      <c r="A1" s="181" t="s">
        <v>14</v>
      </c>
    </row>
    <row r="2" spans="1:27" x14ac:dyDescent="0.2">
      <c r="A2" s="181" t="s">
        <v>49</v>
      </c>
    </row>
    <row r="3" spans="1:27" x14ac:dyDescent="0.2">
      <c r="A3" t="s">
        <v>44</v>
      </c>
      <c r="D3" s="182"/>
    </row>
    <row r="4" spans="1:27" x14ac:dyDescent="0.2">
      <c r="A4" s="183"/>
      <c r="C4" s="182"/>
      <c r="D4" s="182"/>
    </row>
    <row r="5" spans="1:27" x14ac:dyDescent="0.2">
      <c r="A5" s="183"/>
    </row>
    <row r="6" spans="1:27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219" t="s">
        <v>42</v>
      </c>
      <c r="AA6" s="184" t="s">
        <v>17</v>
      </c>
    </row>
    <row r="7" spans="1:27" x14ac:dyDescent="0.2">
      <c r="A7" s="187">
        <v>44866</v>
      </c>
      <c r="B7" s="188">
        <v>1165</v>
      </c>
      <c r="C7" s="188">
        <v>1166</v>
      </c>
      <c r="D7" s="188">
        <v>1165</v>
      </c>
      <c r="E7" s="188">
        <v>1166</v>
      </c>
      <c r="F7" s="188">
        <v>1166</v>
      </c>
      <c r="G7" s="188">
        <v>1166</v>
      </c>
      <c r="H7" s="188">
        <v>1158</v>
      </c>
      <c r="I7" s="188">
        <v>1157</v>
      </c>
      <c r="J7" s="188">
        <v>1156</v>
      </c>
      <c r="K7" s="188">
        <v>1159</v>
      </c>
      <c r="L7" s="188">
        <v>1159</v>
      </c>
      <c r="M7" s="188">
        <v>1158</v>
      </c>
      <c r="N7" s="188">
        <v>1159</v>
      </c>
      <c r="O7" s="188">
        <v>1157</v>
      </c>
      <c r="P7" s="188">
        <v>1155</v>
      </c>
      <c r="Q7" s="188">
        <v>1155</v>
      </c>
      <c r="R7" s="188">
        <v>1154</v>
      </c>
      <c r="S7" s="188">
        <v>1153</v>
      </c>
      <c r="T7" s="188">
        <v>1154</v>
      </c>
      <c r="U7" s="188">
        <v>1154</v>
      </c>
      <c r="V7" s="188">
        <v>1154</v>
      </c>
      <c r="W7" s="188">
        <v>1154</v>
      </c>
      <c r="X7" s="188">
        <v>1154</v>
      </c>
      <c r="Y7" s="188">
        <v>1154</v>
      </c>
      <c r="Z7" s="188"/>
      <c r="AA7" s="188">
        <v>27798</v>
      </c>
    </row>
    <row r="8" spans="1:27" x14ac:dyDescent="0.2">
      <c r="A8" s="187">
        <v>44867</v>
      </c>
      <c r="B8" s="188">
        <v>1153</v>
      </c>
      <c r="C8" s="188">
        <v>1154</v>
      </c>
      <c r="D8" s="188">
        <v>1154</v>
      </c>
      <c r="E8" s="188">
        <v>1153</v>
      </c>
      <c r="F8" s="188">
        <v>1153</v>
      </c>
      <c r="G8" s="188">
        <v>1154</v>
      </c>
      <c r="H8" s="188">
        <v>1154</v>
      </c>
      <c r="I8" s="188">
        <v>1154</v>
      </c>
      <c r="J8" s="188">
        <v>1154</v>
      </c>
      <c r="K8" s="188">
        <v>1153</v>
      </c>
      <c r="L8" s="188">
        <v>1154</v>
      </c>
      <c r="M8" s="188">
        <v>1155</v>
      </c>
      <c r="N8" s="188">
        <v>1155</v>
      </c>
      <c r="O8" s="188">
        <v>1155</v>
      </c>
      <c r="P8" s="188">
        <v>1154</v>
      </c>
      <c r="Q8" s="188">
        <v>1153</v>
      </c>
      <c r="R8" s="188">
        <v>1152</v>
      </c>
      <c r="S8" s="188">
        <v>1152</v>
      </c>
      <c r="T8" s="188">
        <v>1152</v>
      </c>
      <c r="U8" s="188">
        <v>1153</v>
      </c>
      <c r="V8" s="188">
        <v>1157</v>
      </c>
      <c r="W8" s="188">
        <v>1160</v>
      </c>
      <c r="X8" s="188">
        <v>1160</v>
      </c>
      <c r="Y8" s="188">
        <v>1159</v>
      </c>
      <c r="Z8" s="188"/>
      <c r="AA8" s="188">
        <v>27707</v>
      </c>
    </row>
    <row r="9" spans="1:27" x14ac:dyDescent="0.2">
      <c r="A9" s="187">
        <v>44868</v>
      </c>
      <c r="B9" s="188">
        <v>1183</v>
      </c>
      <c r="C9" s="188">
        <v>1184</v>
      </c>
      <c r="D9" s="188">
        <v>1184</v>
      </c>
      <c r="E9" s="188">
        <v>1184</v>
      </c>
      <c r="F9" s="188">
        <v>1184</v>
      </c>
      <c r="G9" s="188">
        <v>1184</v>
      </c>
      <c r="H9" s="188">
        <v>1178</v>
      </c>
      <c r="I9" s="188">
        <v>1177</v>
      </c>
      <c r="J9" s="188">
        <v>1177</v>
      </c>
      <c r="K9" s="188">
        <v>1178</v>
      </c>
      <c r="L9" s="188">
        <v>1178</v>
      </c>
      <c r="M9" s="188">
        <v>1178</v>
      </c>
      <c r="N9" s="188">
        <v>1178</v>
      </c>
      <c r="O9" s="188">
        <v>1178</v>
      </c>
      <c r="P9" s="188">
        <v>1178</v>
      </c>
      <c r="Q9" s="188">
        <v>1174</v>
      </c>
      <c r="R9" s="188">
        <v>1177</v>
      </c>
      <c r="S9" s="188">
        <v>1180</v>
      </c>
      <c r="T9" s="188">
        <v>1180</v>
      </c>
      <c r="U9" s="188">
        <v>1180</v>
      </c>
      <c r="V9" s="188">
        <v>1181</v>
      </c>
      <c r="W9" s="188">
        <v>1181</v>
      </c>
      <c r="X9" s="188">
        <v>1180</v>
      </c>
      <c r="Y9" s="188">
        <v>1180</v>
      </c>
      <c r="Z9" s="188"/>
      <c r="AA9" s="188">
        <v>28316</v>
      </c>
    </row>
    <row r="10" spans="1:27" x14ac:dyDescent="0.2">
      <c r="A10" s="187">
        <v>44869</v>
      </c>
      <c r="B10" s="188">
        <v>1137</v>
      </c>
      <c r="C10" s="188">
        <v>1138</v>
      </c>
      <c r="D10" s="188">
        <v>1137</v>
      </c>
      <c r="E10" s="188">
        <v>1137</v>
      </c>
      <c r="F10" s="188">
        <v>1137</v>
      </c>
      <c r="G10" s="188">
        <v>1137</v>
      </c>
      <c r="H10" s="188">
        <v>1132</v>
      </c>
      <c r="I10" s="188">
        <v>1130</v>
      </c>
      <c r="J10" s="188">
        <v>1130</v>
      </c>
      <c r="K10" s="188">
        <v>1131</v>
      </c>
      <c r="L10" s="188">
        <v>1132</v>
      </c>
      <c r="M10" s="188">
        <v>1133</v>
      </c>
      <c r="N10" s="188">
        <v>1133</v>
      </c>
      <c r="O10" s="188">
        <v>1133</v>
      </c>
      <c r="P10" s="188">
        <v>1133</v>
      </c>
      <c r="Q10" s="188">
        <v>1134</v>
      </c>
      <c r="R10" s="188">
        <v>1138</v>
      </c>
      <c r="S10" s="188">
        <v>1138</v>
      </c>
      <c r="T10" s="188">
        <v>1137</v>
      </c>
      <c r="U10" s="188">
        <v>1136</v>
      </c>
      <c r="V10" s="188">
        <v>1135</v>
      </c>
      <c r="W10" s="188">
        <v>1136</v>
      </c>
      <c r="X10" s="188">
        <v>1136</v>
      </c>
      <c r="Y10" s="188">
        <v>1136</v>
      </c>
      <c r="Z10" s="188"/>
      <c r="AA10" s="188">
        <v>27236</v>
      </c>
    </row>
    <row r="11" spans="1:27" x14ac:dyDescent="0.2">
      <c r="A11" s="187">
        <v>44870</v>
      </c>
      <c r="B11" s="188">
        <v>1148</v>
      </c>
      <c r="C11" s="188">
        <v>1151</v>
      </c>
      <c r="D11" s="188">
        <v>1151</v>
      </c>
      <c r="E11" s="188">
        <v>1151</v>
      </c>
      <c r="F11" s="188">
        <v>1152</v>
      </c>
      <c r="G11" s="188">
        <v>1151</v>
      </c>
      <c r="H11" s="188">
        <v>1151</v>
      </c>
      <c r="I11" s="188">
        <v>1151</v>
      </c>
      <c r="J11" s="188">
        <v>1151</v>
      </c>
      <c r="K11" s="188">
        <v>1152</v>
      </c>
      <c r="L11" s="188">
        <v>1152</v>
      </c>
      <c r="M11" s="188">
        <v>1151</v>
      </c>
      <c r="N11" s="188">
        <v>1150</v>
      </c>
      <c r="O11" s="188">
        <v>1150</v>
      </c>
      <c r="P11" s="188">
        <v>1149</v>
      </c>
      <c r="Q11" s="188">
        <v>1149</v>
      </c>
      <c r="R11" s="188">
        <v>1148</v>
      </c>
      <c r="S11" s="188">
        <v>1147</v>
      </c>
      <c r="T11" s="188">
        <v>1146</v>
      </c>
      <c r="U11" s="188">
        <v>1146</v>
      </c>
      <c r="V11" s="188">
        <v>1146</v>
      </c>
      <c r="W11" s="188">
        <v>1146</v>
      </c>
      <c r="X11" s="188">
        <v>1147</v>
      </c>
      <c r="Y11" s="188">
        <v>1147</v>
      </c>
      <c r="Z11" s="188"/>
      <c r="AA11" s="188">
        <v>27583</v>
      </c>
    </row>
    <row r="12" spans="1:27" x14ac:dyDescent="0.2">
      <c r="A12" s="187">
        <v>44871</v>
      </c>
      <c r="B12" s="188">
        <v>1171</v>
      </c>
      <c r="C12" s="188">
        <v>1172</v>
      </c>
      <c r="D12" s="188">
        <v>1171</v>
      </c>
      <c r="E12" s="188">
        <v>1173</v>
      </c>
      <c r="F12" s="188">
        <v>1173</v>
      </c>
      <c r="G12" s="188">
        <v>1174</v>
      </c>
      <c r="H12" s="188">
        <v>1173</v>
      </c>
      <c r="I12" s="188">
        <v>1173</v>
      </c>
      <c r="J12" s="188">
        <v>1173</v>
      </c>
      <c r="K12" s="188">
        <v>1173</v>
      </c>
      <c r="L12" s="188">
        <v>1173</v>
      </c>
      <c r="M12" s="188">
        <v>1172</v>
      </c>
      <c r="N12" s="188">
        <v>1172</v>
      </c>
      <c r="O12" s="188">
        <v>1172</v>
      </c>
      <c r="P12" s="188">
        <v>1171</v>
      </c>
      <c r="Q12" s="188">
        <v>1171</v>
      </c>
      <c r="R12" s="188">
        <v>1171</v>
      </c>
      <c r="S12" s="188">
        <v>1171</v>
      </c>
      <c r="T12" s="188">
        <v>1170</v>
      </c>
      <c r="U12" s="188">
        <v>1169</v>
      </c>
      <c r="V12" s="188">
        <v>1168</v>
      </c>
      <c r="W12" s="188">
        <v>1168</v>
      </c>
      <c r="X12" s="188">
        <v>1168</v>
      </c>
      <c r="Y12" s="188">
        <v>1169</v>
      </c>
      <c r="Z12" s="188">
        <v>1169</v>
      </c>
      <c r="AA12" s="188">
        <v>29280</v>
      </c>
    </row>
    <row r="13" spans="1:27" x14ac:dyDescent="0.2">
      <c r="A13" s="187">
        <v>44872</v>
      </c>
      <c r="B13" s="188">
        <v>1145</v>
      </c>
      <c r="C13" s="188">
        <v>1145</v>
      </c>
      <c r="D13" s="188">
        <v>1146</v>
      </c>
      <c r="E13" s="188">
        <v>1146</v>
      </c>
      <c r="F13" s="188">
        <v>1147</v>
      </c>
      <c r="G13" s="188">
        <v>1147</v>
      </c>
      <c r="H13" s="188">
        <v>1145</v>
      </c>
      <c r="I13" s="188">
        <v>1138</v>
      </c>
      <c r="J13" s="188">
        <v>1137</v>
      </c>
      <c r="K13" s="188">
        <v>1136</v>
      </c>
      <c r="L13" s="188">
        <v>1136</v>
      </c>
      <c r="M13" s="188">
        <v>1137</v>
      </c>
      <c r="N13" s="188">
        <v>1135</v>
      </c>
      <c r="O13" s="188">
        <v>1134</v>
      </c>
      <c r="P13" s="188">
        <v>1133</v>
      </c>
      <c r="Q13" s="188">
        <v>1137</v>
      </c>
      <c r="R13" s="188">
        <v>1142</v>
      </c>
      <c r="S13" s="188">
        <v>1142</v>
      </c>
      <c r="T13" s="188">
        <v>1142</v>
      </c>
      <c r="U13" s="188">
        <v>1142</v>
      </c>
      <c r="V13" s="188">
        <v>1143</v>
      </c>
      <c r="W13" s="188">
        <v>1143</v>
      </c>
      <c r="X13" s="188">
        <v>1142</v>
      </c>
      <c r="Y13" s="188">
        <v>1143</v>
      </c>
      <c r="Z13" s="188"/>
      <c r="AA13" s="188">
        <v>27383</v>
      </c>
    </row>
    <row r="14" spans="1:27" x14ac:dyDescent="0.2">
      <c r="A14" s="187">
        <v>44873</v>
      </c>
      <c r="B14" s="188">
        <v>1157</v>
      </c>
      <c r="C14" s="188">
        <v>1157</v>
      </c>
      <c r="D14" s="188">
        <v>1157</v>
      </c>
      <c r="E14" s="188">
        <v>1158</v>
      </c>
      <c r="F14" s="188">
        <v>1158</v>
      </c>
      <c r="G14" s="188">
        <v>1158</v>
      </c>
      <c r="H14" s="188">
        <v>1157</v>
      </c>
      <c r="I14" s="188">
        <v>1157</v>
      </c>
      <c r="J14" s="188">
        <v>1158</v>
      </c>
      <c r="K14" s="188">
        <v>1159</v>
      </c>
      <c r="L14" s="188">
        <v>1158</v>
      </c>
      <c r="M14" s="188">
        <v>1158</v>
      </c>
      <c r="N14" s="188">
        <v>1158</v>
      </c>
      <c r="O14" s="188">
        <v>1158</v>
      </c>
      <c r="P14" s="188">
        <v>1157</v>
      </c>
      <c r="Q14" s="188">
        <v>1156</v>
      </c>
      <c r="R14" s="188">
        <v>1156</v>
      </c>
      <c r="S14" s="188">
        <v>1156</v>
      </c>
      <c r="T14" s="188">
        <v>1156</v>
      </c>
      <c r="U14" s="188">
        <v>1156</v>
      </c>
      <c r="V14" s="188">
        <v>1155</v>
      </c>
      <c r="W14" s="188">
        <v>1156</v>
      </c>
      <c r="X14" s="188">
        <v>1156</v>
      </c>
      <c r="Y14" s="188">
        <v>1157</v>
      </c>
      <c r="Z14" s="188"/>
      <c r="AA14" s="188">
        <v>27769</v>
      </c>
    </row>
    <row r="15" spans="1:27" x14ac:dyDescent="0.2">
      <c r="A15" s="187">
        <v>44874</v>
      </c>
      <c r="B15" s="188">
        <v>1148</v>
      </c>
      <c r="C15" s="188">
        <v>1149</v>
      </c>
      <c r="D15" s="188">
        <v>1149</v>
      </c>
      <c r="E15" s="188">
        <v>1149</v>
      </c>
      <c r="F15" s="188">
        <v>1148</v>
      </c>
      <c r="G15" s="188">
        <v>1148</v>
      </c>
      <c r="H15" s="188">
        <v>1148</v>
      </c>
      <c r="I15" s="188">
        <v>1149</v>
      </c>
      <c r="J15" s="188">
        <v>1150</v>
      </c>
      <c r="K15" s="188">
        <v>1149</v>
      </c>
      <c r="L15" s="188">
        <v>1147</v>
      </c>
      <c r="M15" s="188">
        <v>1149</v>
      </c>
      <c r="N15" s="188">
        <v>1150</v>
      </c>
      <c r="O15" s="188">
        <v>1150</v>
      </c>
      <c r="P15" s="188">
        <v>1150</v>
      </c>
      <c r="Q15" s="188">
        <v>1150</v>
      </c>
      <c r="R15" s="188">
        <v>1148</v>
      </c>
      <c r="S15" s="188">
        <v>1147</v>
      </c>
      <c r="T15" s="188">
        <v>1147</v>
      </c>
      <c r="U15" s="188">
        <v>1148</v>
      </c>
      <c r="V15" s="188">
        <v>1148</v>
      </c>
      <c r="W15" s="188">
        <v>1148</v>
      </c>
      <c r="X15" s="188">
        <v>1149</v>
      </c>
      <c r="Y15" s="188">
        <v>1149</v>
      </c>
      <c r="Z15" s="188"/>
      <c r="AA15" s="188">
        <v>27567</v>
      </c>
    </row>
    <row r="16" spans="1:27" x14ac:dyDescent="0.2">
      <c r="A16" s="187">
        <v>44875</v>
      </c>
      <c r="B16" s="188">
        <v>1160</v>
      </c>
      <c r="C16" s="188">
        <v>1159</v>
      </c>
      <c r="D16" s="188">
        <v>1159</v>
      </c>
      <c r="E16" s="188">
        <v>1159</v>
      </c>
      <c r="F16" s="188">
        <v>1159</v>
      </c>
      <c r="G16" s="188">
        <v>1159</v>
      </c>
      <c r="H16" s="188">
        <v>1159</v>
      </c>
      <c r="I16" s="188">
        <v>1153</v>
      </c>
      <c r="J16" s="188">
        <v>1154</v>
      </c>
      <c r="K16" s="188">
        <v>1155</v>
      </c>
      <c r="L16" s="188">
        <v>1154</v>
      </c>
      <c r="M16" s="188">
        <v>1153</v>
      </c>
      <c r="N16" s="188">
        <v>1153</v>
      </c>
      <c r="O16" s="188">
        <v>1153</v>
      </c>
      <c r="P16" s="188">
        <v>1152</v>
      </c>
      <c r="Q16" s="188">
        <v>1152</v>
      </c>
      <c r="R16" s="188">
        <v>1156</v>
      </c>
      <c r="S16" s="188">
        <v>1157</v>
      </c>
      <c r="T16" s="188">
        <v>1157</v>
      </c>
      <c r="U16" s="188">
        <v>1158</v>
      </c>
      <c r="V16" s="188">
        <v>1157</v>
      </c>
      <c r="W16" s="188">
        <v>1157</v>
      </c>
      <c r="X16" s="188">
        <v>1158</v>
      </c>
      <c r="Y16" s="188">
        <v>1159</v>
      </c>
      <c r="Z16" s="188"/>
      <c r="AA16" s="188">
        <v>27752</v>
      </c>
    </row>
    <row r="17" spans="1:27" x14ac:dyDescent="0.2">
      <c r="A17" s="187">
        <v>44876</v>
      </c>
      <c r="B17" s="188">
        <v>1166</v>
      </c>
      <c r="C17" s="188">
        <v>1165</v>
      </c>
      <c r="D17" s="188">
        <v>1165</v>
      </c>
      <c r="E17" s="188">
        <v>1165</v>
      </c>
      <c r="F17" s="188">
        <v>1166</v>
      </c>
      <c r="G17" s="188">
        <v>1166</v>
      </c>
      <c r="H17" s="188">
        <v>1166</v>
      </c>
      <c r="I17" s="188">
        <v>1166</v>
      </c>
      <c r="J17" s="188">
        <v>1165</v>
      </c>
      <c r="K17" s="188">
        <v>1165</v>
      </c>
      <c r="L17" s="188">
        <v>1164</v>
      </c>
      <c r="M17" s="188">
        <v>1162</v>
      </c>
      <c r="N17" s="188">
        <v>1162</v>
      </c>
      <c r="O17" s="188">
        <v>1163</v>
      </c>
      <c r="P17" s="188">
        <v>1162</v>
      </c>
      <c r="Q17" s="188">
        <v>1163</v>
      </c>
      <c r="R17" s="188">
        <v>1162</v>
      </c>
      <c r="S17" s="188">
        <v>1162</v>
      </c>
      <c r="T17" s="188">
        <v>1163</v>
      </c>
      <c r="U17" s="188">
        <v>1163</v>
      </c>
      <c r="V17" s="188">
        <v>1162</v>
      </c>
      <c r="W17" s="188">
        <v>1162</v>
      </c>
      <c r="X17" s="188">
        <v>1161</v>
      </c>
      <c r="Y17" s="188">
        <v>1162</v>
      </c>
      <c r="Z17" s="188"/>
      <c r="AA17" s="188">
        <v>27928</v>
      </c>
    </row>
    <row r="18" spans="1:27" x14ac:dyDescent="0.2">
      <c r="A18" s="187">
        <v>44877</v>
      </c>
      <c r="B18" s="188">
        <v>1153</v>
      </c>
      <c r="C18" s="188">
        <v>1153</v>
      </c>
      <c r="D18" s="188">
        <v>1154</v>
      </c>
      <c r="E18" s="188">
        <v>1154</v>
      </c>
      <c r="F18" s="188">
        <v>1155</v>
      </c>
      <c r="G18" s="188">
        <v>1155</v>
      </c>
      <c r="H18" s="188">
        <v>1155</v>
      </c>
      <c r="I18" s="188">
        <v>1155</v>
      </c>
      <c r="J18" s="188">
        <v>1155</v>
      </c>
      <c r="K18" s="188">
        <v>1154</v>
      </c>
      <c r="L18" s="188">
        <v>1153</v>
      </c>
      <c r="M18" s="188">
        <v>1153</v>
      </c>
      <c r="N18" s="188">
        <v>1153</v>
      </c>
      <c r="O18" s="188">
        <v>1151</v>
      </c>
      <c r="P18" s="188">
        <v>1151</v>
      </c>
      <c r="Q18" s="188">
        <v>1150</v>
      </c>
      <c r="R18" s="188">
        <v>1149</v>
      </c>
      <c r="S18" s="188">
        <v>1149</v>
      </c>
      <c r="T18" s="188">
        <v>1150</v>
      </c>
      <c r="U18" s="188">
        <v>1150</v>
      </c>
      <c r="V18" s="188">
        <v>1151</v>
      </c>
      <c r="W18" s="188">
        <v>1151</v>
      </c>
      <c r="X18" s="188">
        <v>1151</v>
      </c>
      <c r="Y18" s="188">
        <v>1151</v>
      </c>
      <c r="Z18" s="188"/>
      <c r="AA18" s="188">
        <v>27656</v>
      </c>
    </row>
    <row r="19" spans="1:27" x14ac:dyDescent="0.2">
      <c r="A19" s="187">
        <v>44878</v>
      </c>
      <c r="B19" s="188">
        <v>1160</v>
      </c>
      <c r="C19" s="188">
        <v>1160</v>
      </c>
      <c r="D19" s="188">
        <v>1160</v>
      </c>
      <c r="E19" s="188">
        <v>1160</v>
      </c>
      <c r="F19" s="188">
        <v>1160</v>
      </c>
      <c r="G19" s="188">
        <v>1160</v>
      </c>
      <c r="H19" s="188">
        <v>1160</v>
      </c>
      <c r="I19" s="188">
        <v>1160</v>
      </c>
      <c r="J19" s="188">
        <v>1160</v>
      </c>
      <c r="K19" s="188">
        <v>1160</v>
      </c>
      <c r="L19" s="188">
        <v>1160</v>
      </c>
      <c r="M19" s="188">
        <v>1160</v>
      </c>
      <c r="N19" s="188">
        <v>1159</v>
      </c>
      <c r="O19" s="188">
        <v>1159</v>
      </c>
      <c r="P19" s="188">
        <v>1159</v>
      </c>
      <c r="Q19" s="188">
        <v>1158</v>
      </c>
      <c r="R19" s="188">
        <v>1157</v>
      </c>
      <c r="S19" s="188">
        <v>1155</v>
      </c>
      <c r="T19" s="188">
        <v>1155</v>
      </c>
      <c r="U19" s="188">
        <v>1154</v>
      </c>
      <c r="V19" s="188">
        <v>1155</v>
      </c>
      <c r="W19" s="188">
        <v>1155</v>
      </c>
      <c r="X19" s="188">
        <v>1156</v>
      </c>
      <c r="Y19" s="188">
        <v>1156</v>
      </c>
      <c r="Z19" s="188"/>
      <c r="AA19" s="188">
        <v>27798</v>
      </c>
    </row>
    <row r="20" spans="1:27" x14ac:dyDescent="0.2">
      <c r="A20" s="187">
        <v>44879</v>
      </c>
      <c r="B20" s="188">
        <v>1183</v>
      </c>
      <c r="C20" s="188">
        <v>1184</v>
      </c>
      <c r="D20" s="188">
        <v>1184</v>
      </c>
      <c r="E20" s="188">
        <v>1183</v>
      </c>
      <c r="F20" s="188">
        <v>1182</v>
      </c>
      <c r="G20" s="188">
        <v>1181</v>
      </c>
      <c r="H20" s="188">
        <v>1180</v>
      </c>
      <c r="I20" s="188">
        <v>1175</v>
      </c>
      <c r="J20" s="188">
        <v>1175</v>
      </c>
      <c r="K20" s="188">
        <v>1177</v>
      </c>
      <c r="L20" s="188">
        <v>1178</v>
      </c>
      <c r="M20" s="188">
        <v>1178</v>
      </c>
      <c r="N20" s="188">
        <v>1179</v>
      </c>
      <c r="O20" s="188">
        <v>1179</v>
      </c>
      <c r="P20" s="188">
        <v>1179</v>
      </c>
      <c r="Q20" s="188">
        <v>1179</v>
      </c>
      <c r="R20" s="188">
        <v>1182</v>
      </c>
      <c r="S20" s="188">
        <v>1180</v>
      </c>
      <c r="T20" s="188">
        <v>1180</v>
      </c>
      <c r="U20" s="188">
        <v>1180</v>
      </c>
      <c r="V20" s="188">
        <v>1180</v>
      </c>
      <c r="W20" s="188">
        <v>1181</v>
      </c>
      <c r="X20" s="188">
        <v>1182</v>
      </c>
      <c r="Y20" s="188">
        <v>1183</v>
      </c>
      <c r="Z20" s="188"/>
      <c r="AA20" s="188">
        <v>28324</v>
      </c>
    </row>
    <row r="21" spans="1:27" x14ac:dyDescent="0.2">
      <c r="A21" s="187">
        <v>44880</v>
      </c>
      <c r="B21" s="188">
        <v>1136</v>
      </c>
      <c r="C21" s="188">
        <v>1136</v>
      </c>
      <c r="D21" s="188">
        <v>1136</v>
      </c>
      <c r="E21" s="188">
        <v>1136</v>
      </c>
      <c r="F21" s="188">
        <v>1136</v>
      </c>
      <c r="G21" s="188">
        <v>1135</v>
      </c>
      <c r="H21" s="188">
        <v>1134</v>
      </c>
      <c r="I21" s="188">
        <v>1129</v>
      </c>
      <c r="J21" s="188">
        <v>1130</v>
      </c>
      <c r="K21" s="188">
        <v>1133</v>
      </c>
      <c r="L21" s="188">
        <v>1131</v>
      </c>
      <c r="M21" s="188">
        <v>1131</v>
      </c>
      <c r="N21" s="188">
        <v>1130</v>
      </c>
      <c r="O21" s="188">
        <v>1131</v>
      </c>
      <c r="P21" s="188">
        <v>1136</v>
      </c>
      <c r="Q21" s="188">
        <v>1136</v>
      </c>
      <c r="R21" s="188">
        <v>1136</v>
      </c>
      <c r="S21" s="188">
        <v>1135</v>
      </c>
      <c r="T21" s="188">
        <v>1134</v>
      </c>
      <c r="U21" s="188">
        <v>1131</v>
      </c>
      <c r="V21" s="188">
        <v>1131</v>
      </c>
      <c r="W21" s="188">
        <v>1130</v>
      </c>
      <c r="X21" s="188">
        <v>1132</v>
      </c>
      <c r="Y21" s="188">
        <v>1135</v>
      </c>
      <c r="Z21" s="188"/>
      <c r="AA21" s="188">
        <v>27200</v>
      </c>
    </row>
    <row r="22" spans="1:27" x14ac:dyDescent="0.2">
      <c r="A22" s="187">
        <v>44881</v>
      </c>
      <c r="B22" s="188">
        <v>1170</v>
      </c>
      <c r="C22" s="188">
        <v>1170</v>
      </c>
      <c r="D22" s="188">
        <v>1170</v>
      </c>
      <c r="E22" s="188">
        <v>1170</v>
      </c>
      <c r="F22" s="188">
        <v>1171</v>
      </c>
      <c r="G22" s="188">
        <v>1170</v>
      </c>
      <c r="H22" s="188">
        <v>1169</v>
      </c>
      <c r="I22" s="188">
        <v>1170</v>
      </c>
      <c r="J22" s="188">
        <v>1170</v>
      </c>
      <c r="K22" s="188">
        <v>1171</v>
      </c>
      <c r="L22" s="188">
        <v>1176</v>
      </c>
      <c r="M22" s="188">
        <v>1177</v>
      </c>
      <c r="N22" s="188">
        <v>1177</v>
      </c>
      <c r="O22" s="188">
        <v>1176</v>
      </c>
      <c r="P22" s="188">
        <v>1176</v>
      </c>
      <c r="Q22" s="188">
        <v>1175</v>
      </c>
      <c r="R22" s="188">
        <v>1174</v>
      </c>
      <c r="S22" s="188">
        <v>1174</v>
      </c>
      <c r="T22" s="188">
        <v>1173</v>
      </c>
      <c r="U22" s="188">
        <v>1173</v>
      </c>
      <c r="V22" s="188">
        <v>1174</v>
      </c>
      <c r="W22" s="188">
        <v>1174</v>
      </c>
      <c r="X22" s="188">
        <v>1173</v>
      </c>
      <c r="Y22" s="188">
        <v>1174</v>
      </c>
      <c r="Z22" s="188"/>
      <c r="AA22" s="188">
        <v>28147</v>
      </c>
    </row>
    <row r="23" spans="1:27" x14ac:dyDescent="0.2">
      <c r="A23" s="187">
        <v>44882</v>
      </c>
      <c r="B23" s="188">
        <v>1166</v>
      </c>
      <c r="C23" s="188">
        <v>1165</v>
      </c>
      <c r="D23" s="188">
        <v>1166</v>
      </c>
      <c r="E23" s="188">
        <v>1166</v>
      </c>
      <c r="F23" s="188">
        <v>1166</v>
      </c>
      <c r="G23" s="188">
        <v>1165</v>
      </c>
      <c r="H23" s="188">
        <v>1164</v>
      </c>
      <c r="I23" s="188">
        <v>1164</v>
      </c>
      <c r="J23" s="188">
        <v>1164</v>
      </c>
      <c r="K23" s="188">
        <v>1165</v>
      </c>
      <c r="L23" s="188">
        <v>1166</v>
      </c>
      <c r="M23" s="188">
        <v>1166</v>
      </c>
      <c r="N23" s="188">
        <v>1166</v>
      </c>
      <c r="O23" s="188">
        <v>1166</v>
      </c>
      <c r="P23" s="188">
        <v>1164</v>
      </c>
      <c r="Q23" s="188">
        <v>1163</v>
      </c>
      <c r="R23" s="188">
        <v>1162</v>
      </c>
      <c r="S23" s="188">
        <v>1160</v>
      </c>
      <c r="T23" s="188">
        <v>1161</v>
      </c>
      <c r="U23" s="188">
        <v>1161</v>
      </c>
      <c r="V23" s="188">
        <v>1161</v>
      </c>
      <c r="W23" s="188">
        <v>1161</v>
      </c>
      <c r="X23" s="188">
        <v>1161</v>
      </c>
      <c r="Y23" s="188">
        <v>1162</v>
      </c>
      <c r="Z23" s="188"/>
      <c r="AA23" s="188">
        <v>27931</v>
      </c>
    </row>
    <row r="24" spans="1:27" x14ac:dyDescent="0.2">
      <c r="A24" s="187">
        <v>44883</v>
      </c>
      <c r="B24" s="188">
        <v>1193</v>
      </c>
      <c r="C24" s="188">
        <v>1192</v>
      </c>
      <c r="D24" s="188">
        <v>1192</v>
      </c>
      <c r="E24" s="188">
        <v>1192</v>
      </c>
      <c r="F24" s="188">
        <v>1192</v>
      </c>
      <c r="G24" s="188">
        <v>1192</v>
      </c>
      <c r="H24" s="188">
        <v>1191</v>
      </c>
      <c r="I24" s="188">
        <v>1192</v>
      </c>
      <c r="J24" s="188">
        <v>1193</v>
      </c>
      <c r="K24" s="188">
        <v>1193</v>
      </c>
      <c r="L24" s="188">
        <v>1190</v>
      </c>
      <c r="M24" s="188">
        <v>1191</v>
      </c>
      <c r="N24" s="188">
        <v>1194</v>
      </c>
      <c r="O24" s="188">
        <v>1195</v>
      </c>
      <c r="P24" s="188">
        <v>1194</v>
      </c>
      <c r="Q24" s="188">
        <v>1194</v>
      </c>
      <c r="R24" s="188">
        <v>1193</v>
      </c>
      <c r="S24" s="188">
        <v>1192</v>
      </c>
      <c r="T24" s="188">
        <v>1192</v>
      </c>
      <c r="U24" s="188">
        <v>1192</v>
      </c>
      <c r="V24" s="188">
        <v>1191</v>
      </c>
      <c r="W24" s="188">
        <v>1191</v>
      </c>
      <c r="X24" s="188">
        <v>1191</v>
      </c>
      <c r="Y24" s="188">
        <v>1192</v>
      </c>
      <c r="Z24" s="188"/>
      <c r="AA24" s="188">
        <v>28614</v>
      </c>
    </row>
    <row r="25" spans="1:27" x14ac:dyDescent="0.2">
      <c r="A25" s="187">
        <v>44884</v>
      </c>
      <c r="B25" s="188">
        <v>1139</v>
      </c>
      <c r="C25" s="188">
        <v>1139</v>
      </c>
      <c r="D25" s="188">
        <v>1139</v>
      </c>
      <c r="E25" s="188">
        <v>1139</v>
      </c>
      <c r="F25" s="188">
        <v>1139</v>
      </c>
      <c r="G25" s="188">
        <v>1139</v>
      </c>
      <c r="H25" s="188">
        <v>1139</v>
      </c>
      <c r="I25" s="188">
        <v>1139</v>
      </c>
      <c r="J25" s="188">
        <v>1140</v>
      </c>
      <c r="K25" s="188">
        <v>1137</v>
      </c>
      <c r="L25" s="188">
        <v>1135</v>
      </c>
      <c r="M25" s="188">
        <v>1134</v>
      </c>
      <c r="N25" s="188">
        <v>1134</v>
      </c>
      <c r="O25" s="188">
        <v>1134</v>
      </c>
      <c r="P25" s="188">
        <v>1136</v>
      </c>
      <c r="Q25" s="188">
        <v>1138</v>
      </c>
      <c r="R25" s="188">
        <v>1138</v>
      </c>
      <c r="S25" s="188">
        <v>1137</v>
      </c>
      <c r="T25" s="188">
        <v>1137</v>
      </c>
      <c r="U25" s="188">
        <v>1137</v>
      </c>
      <c r="V25" s="188">
        <v>1137</v>
      </c>
      <c r="W25" s="188">
        <v>1137</v>
      </c>
      <c r="X25" s="188">
        <v>1138</v>
      </c>
      <c r="Y25" s="188">
        <v>1139</v>
      </c>
      <c r="Z25" s="188"/>
      <c r="AA25" s="188">
        <v>27300</v>
      </c>
    </row>
    <row r="26" spans="1:27" x14ac:dyDescent="0.2">
      <c r="A26" s="187">
        <v>44885</v>
      </c>
      <c r="B26" s="188">
        <v>1164</v>
      </c>
      <c r="C26" s="188">
        <v>1163</v>
      </c>
      <c r="D26" s="188">
        <v>1164</v>
      </c>
      <c r="E26" s="188">
        <v>1163</v>
      </c>
      <c r="F26" s="188">
        <v>1164</v>
      </c>
      <c r="G26" s="188">
        <v>1164</v>
      </c>
      <c r="H26" s="188">
        <v>1163</v>
      </c>
      <c r="I26" s="188">
        <v>1163</v>
      </c>
      <c r="J26" s="188">
        <v>1163</v>
      </c>
      <c r="K26" s="188">
        <v>1164</v>
      </c>
      <c r="L26" s="188">
        <v>1164</v>
      </c>
      <c r="M26" s="188">
        <v>1164</v>
      </c>
      <c r="N26" s="188">
        <v>1164</v>
      </c>
      <c r="O26" s="188">
        <v>1164</v>
      </c>
      <c r="P26" s="188">
        <v>1163</v>
      </c>
      <c r="Q26" s="188">
        <v>1162</v>
      </c>
      <c r="R26" s="188">
        <v>1160</v>
      </c>
      <c r="S26" s="188">
        <v>1159</v>
      </c>
      <c r="T26" s="188">
        <v>1159</v>
      </c>
      <c r="U26" s="188">
        <v>1159</v>
      </c>
      <c r="V26" s="188">
        <v>1160</v>
      </c>
      <c r="W26" s="188">
        <v>1160</v>
      </c>
      <c r="X26" s="188">
        <v>1161</v>
      </c>
      <c r="Y26" s="188">
        <v>1161</v>
      </c>
      <c r="Z26" s="188"/>
      <c r="AA26" s="188">
        <v>27895</v>
      </c>
    </row>
    <row r="27" spans="1:27" x14ac:dyDescent="0.2">
      <c r="A27" s="187">
        <v>44886</v>
      </c>
      <c r="B27" s="188">
        <v>1168</v>
      </c>
      <c r="C27" s="188">
        <v>1168</v>
      </c>
      <c r="D27" s="188">
        <v>1168</v>
      </c>
      <c r="E27" s="188">
        <v>1168</v>
      </c>
      <c r="F27" s="188">
        <v>1167</v>
      </c>
      <c r="G27" s="188">
        <v>1167</v>
      </c>
      <c r="H27" s="188">
        <v>1166</v>
      </c>
      <c r="I27" s="188">
        <v>1167</v>
      </c>
      <c r="J27" s="188">
        <v>1168</v>
      </c>
      <c r="K27" s="188">
        <v>1169</v>
      </c>
      <c r="L27" s="188">
        <v>1170</v>
      </c>
      <c r="M27" s="188">
        <v>1170</v>
      </c>
      <c r="N27" s="188">
        <v>1170</v>
      </c>
      <c r="O27" s="188">
        <v>1170</v>
      </c>
      <c r="P27" s="188">
        <v>1169</v>
      </c>
      <c r="Q27" s="188">
        <v>1168</v>
      </c>
      <c r="R27" s="188">
        <v>1166</v>
      </c>
      <c r="S27" s="188">
        <v>1165</v>
      </c>
      <c r="T27" s="188">
        <v>1165</v>
      </c>
      <c r="U27" s="188">
        <v>1165</v>
      </c>
      <c r="V27" s="188">
        <v>1166</v>
      </c>
      <c r="W27" s="188">
        <v>1166</v>
      </c>
      <c r="X27" s="188">
        <v>1166</v>
      </c>
      <c r="Y27" s="188">
        <v>1166</v>
      </c>
      <c r="Z27" s="188"/>
      <c r="AA27" s="188">
        <v>28018</v>
      </c>
    </row>
    <row r="28" spans="1:27" x14ac:dyDescent="0.2">
      <c r="A28" s="187">
        <v>44887</v>
      </c>
      <c r="B28" s="188">
        <v>1169</v>
      </c>
      <c r="C28" s="188">
        <v>1169</v>
      </c>
      <c r="D28" s="188">
        <v>1169</v>
      </c>
      <c r="E28" s="188">
        <v>1169</v>
      </c>
      <c r="F28" s="188">
        <v>1169</v>
      </c>
      <c r="G28" s="188">
        <v>1169</v>
      </c>
      <c r="H28" s="188">
        <v>1168</v>
      </c>
      <c r="I28" s="188">
        <v>1168</v>
      </c>
      <c r="J28" s="188">
        <v>1170</v>
      </c>
      <c r="K28" s="188">
        <v>1171</v>
      </c>
      <c r="L28" s="188">
        <v>1171</v>
      </c>
      <c r="M28" s="188">
        <v>1171</v>
      </c>
      <c r="N28" s="188">
        <v>1171</v>
      </c>
      <c r="O28" s="188">
        <v>1172</v>
      </c>
      <c r="P28" s="188">
        <v>1171</v>
      </c>
      <c r="Q28" s="188">
        <v>1170</v>
      </c>
      <c r="R28" s="188">
        <v>1169</v>
      </c>
      <c r="S28" s="188">
        <v>1169</v>
      </c>
      <c r="T28" s="188">
        <v>1169</v>
      </c>
      <c r="U28" s="188">
        <v>1169</v>
      </c>
      <c r="V28" s="188">
        <v>1169</v>
      </c>
      <c r="W28" s="188">
        <v>1169</v>
      </c>
      <c r="X28" s="188">
        <v>1169</v>
      </c>
      <c r="Y28" s="188">
        <v>1168</v>
      </c>
      <c r="Z28" s="188"/>
      <c r="AA28" s="188">
        <v>28068</v>
      </c>
    </row>
    <row r="29" spans="1:27" x14ac:dyDescent="0.2">
      <c r="A29" s="187">
        <v>44888</v>
      </c>
      <c r="B29" s="188">
        <v>1161</v>
      </c>
      <c r="C29" s="188">
        <v>1161</v>
      </c>
      <c r="D29" s="188">
        <v>1161</v>
      </c>
      <c r="E29" s="188">
        <v>1161</v>
      </c>
      <c r="F29" s="188">
        <v>1161</v>
      </c>
      <c r="G29" s="188">
        <v>1161</v>
      </c>
      <c r="H29" s="188">
        <v>1160</v>
      </c>
      <c r="I29" s="188">
        <v>1161</v>
      </c>
      <c r="J29" s="188">
        <v>1162</v>
      </c>
      <c r="K29" s="188">
        <v>1163</v>
      </c>
      <c r="L29" s="188">
        <v>1164</v>
      </c>
      <c r="M29" s="188">
        <v>1164</v>
      </c>
      <c r="N29" s="188">
        <v>1164</v>
      </c>
      <c r="O29" s="188">
        <v>1164</v>
      </c>
      <c r="P29" s="188">
        <v>1163</v>
      </c>
      <c r="Q29" s="188">
        <v>1161</v>
      </c>
      <c r="R29" s="188">
        <v>1161</v>
      </c>
      <c r="S29" s="188">
        <v>1160</v>
      </c>
      <c r="T29" s="188">
        <v>1160</v>
      </c>
      <c r="U29" s="188">
        <v>1160</v>
      </c>
      <c r="V29" s="188">
        <v>1160</v>
      </c>
      <c r="W29" s="188">
        <v>1160</v>
      </c>
      <c r="X29" s="188">
        <v>1160</v>
      </c>
      <c r="Y29" s="188">
        <v>1160</v>
      </c>
      <c r="Z29" s="188"/>
      <c r="AA29" s="188">
        <v>27873</v>
      </c>
    </row>
    <row r="30" spans="1:27" x14ac:dyDescent="0.2">
      <c r="A30" s="187">
        <v>44889</v>
      </c>
      <c r="B30" s="188">
        <v>1164</v>
      </c>
      <c r="C30" s="188">
        <v>1164</v>
      </c>
      <c r="D30" s="188">
        <v>1164</v>
      </c>
      <c r="E30" s="188">
        <v>1164</v>
      </c>
      <c r="F30" s="188">
        <v>1164</v>
      </c>
      <c r="G30" s="188">
        <v>1164</v>
      </c>
      <c r="H30" s="188">
        <v>1164</v>
      </c>
      <c r="I30" s="188">
        <v>1164</v>
      </c>
      <c r="J30" s="188">
        <v>1164</v>
      </c>
      <c r="K30" s="188">
        <v>1164</v>
      </c>
      <c r="L30" s="188">
        <v>1164</v>
      </c>
      <c r="M30" s="188">
        <v>1165</v>
      </c>
      <c r="N30" s="188">
        <v>1164</v>
      </c>
      <c r="O30" s="188">
        <v>1164</v>
      </c>
      <c r="P30" s="188">
        <v>1164</v>
      </c>
      <c r="Q30" s="188">
        <v>1164</v>
      </c>
      <c r="R30" s="188">
        <v>1163</v>
      </c>
      <c r="S30" s="188">
        <v>1163</v>
      </c>
      <c r="T30" s="188">
        <v>1163</v>
      </c>
      <c r="U30" s="188">
        <v>1163</v>
      </c>
      <c r="V30" s="188">
        <v>1163</v>
      </c>
      <c r="W30" s="188">
        <v>1163</v>
      </c>
      <c r="X30" s="188">
        <v>1162</v>
      </c>
      <c r="Y30" s="188">
        <v>1161</v>
      </c>
      <c r="Z30" s="188"/>
      <c r="AA30" s="188">
        <v>27926</v>
      </c>
    </row>
    <row r="31" spans="1:27" x14ac:dyDescent="0.2">
      <c r="A31" s="187">
        <v>44890</v>
      </c>
      <c r="B31" s="188">
        <v>1167</v>
      </c>
      <c r="C31" s="188">
        <v>1167</v>
      </c>
      <c r="D31" s="188">
        <v>1166</v>
      </c>
      <c r="E31" s="188">
        <v>1166</v>
      </c>
      <c r="F31" s="188">
        <v>1166</v>
      </c>
      <c r="G31" s="188">
        <v>1167</v>
      </c>
      <c r="H31" s="188">
        <v>1167</v>
      </c>
      <c r="I31" s="188">
        <v>1166</v>
      </c>
      <c r="J31" s="188">
        <v>1167</v>
      </c>
      <c r="K31" s="188">
        <v>1166</v>
      </c>
      <c r="L31" s="188">
        <v>1165</v>
      </c>
      <c r="M31" s="188">
        <v>1165</v>
      </c>
      <c r="N31" s="188">
        <v>1166</v>
      </c>
      <c r="O31" s="188">
        <v>1167</v>
      </c>
      <c r="P31" s="188">
        <v>1167</v>
      </c>
      <c r="Q31" s="188">
        <v>1166</v>
      </c>
      <c r="R31" s="188">
        <v>1165</v>
      </c>
      <c r="S31" s="188">
        <v>1164</v>
      </c>
      <c r="T31" s="188">
        <v>1164</v>
      </c>
      <c r="U31" s="188">
        <v>1165</v>
      </c>
      <c r="V31" s="188">
        <v>1165</v>
      </c>
      <c r="W31" s="188">
        <v>1166</v>
      </c>
      <c r="X31" s="188">
        <v>1165</v>
      </c>
      <c r="Y31" s="188">
        <v>1165</v>
      </c>
      <c r="Z31" s="188"/>
      <c r="AA31" s="188">
        <v>27980</v>
      </c>
    </row>
    <row r="32" spans="1:27" x14ac:dyDescent="0.2">
      <c r="A32" s="187">
        <v>44891</v>
      </c>
      <c r="B32" s="188">
        <v>1174</v>
      </c>
      <c r="C32" s="188">
        <v>1175</v>
      </c>
      <c r="D32" s="188">
        <v>1175</v>
      </c>
      <c r="E32" s="188">
        <v>1175</v>
      </c>
      <c r="F32" s="188">
        <v>1171</v>
      </c>
      <c r="G32" s="188">
        <v>1171</v>
      </c>
      <c r="H32" s="188">
        <v>1171</v>
      </c>
      <c r="I32" s="188">
        <v>1171</v>
      </c>
      <c r="J32" s="188">
        <v>1173</v>
      </c>
      <c r="K32" s="188">
        <v>1176</v>
      </c>
      <c r="L32" s="188">
        <v>1177</v>
      </c>
      <c r="M32" s="188">
        <v>1178</v>
      </c>
      <c r="N32" s="188">
        <v>1177</v>
      </c>
      <c r="O32" s="188">
        <v>1176</v>
      </c>
      <c r="P32" s="188">
        <v>1176</v>
      </c>
      <c r="Q32" s="188">
        <v>1175</v>
      </c>
      <c r="R32" s="188">
        <v>1175</v>
      </c>
      <c r="S32" s="188">
        <v>1174</v>
      </c>
      <c r="T32" s="188">
        <v>1174</v>
      </c>
      <c r="U32" s="188">
        <v>1174</v>
      </c>
      <c r="V32" s="188">
        <v>1174</v>
      </c>
      <c r="W32" s="188">
        <v>1173</v>
      </c>
      <c r="X32" s="188">
        <v>1173</v>
      </c>
      <c r="Y32" s="188">
        <v>1173</v>
      </c>
      <c r="Z32" s="188"/>
      <c r="AA32" s="188">
        <v>28181</v>
      </c>
    </row>
    <row r="33" spans="1:27" x14ac:dyDescent="0.2">
      <c r="A33" s="187">
        <v>44892</v>
      </c>
      <c r="B33" s="188">
        <v>1165</v>
      </c>
      <c r="C33" s="188">
        <v>1165</v>
      </c>
      <c r="D33" s="188">
        <v>1165</v>
      </c>
      <c r="E33" s="188">
        <v>1166</v>
      </c>
      <c r="F33" s="188">
        <v>1162</v>
      </c>
      <c r="G33" s="188">
        <v>1160</v>
      </c>
      <c r="H33" s="188">
        <v>1162</v>
      </c>
      <c r="I33" s="188">
        <v>1163</v>
      </c>
      <c r="J33" s="188">
        <v>1163</v>
      </c>
      <c r="K33" s="188">
        <v>1162</v>
      </c>
      <c r="L33" s="188">
        <v>1161</v>
      </c>
      <c r="M33" s="188">
        <v>1161</v>
      </c>
      <c r="N33" s="188">
        <v>1161</v>
      </c>
      <c r="O33" s="188">
        <v>1161</v>
      </c>
      <c r="P33" s="188">
        <v>1160</v>
      </c>
      <c r="Q33" s="188">
        <v>1160</v>
      </c>
      <c r="R33" s="188">
        <v>1160</v>
      </c>
      <c r="S33" s="188">
        <v>1159</v>
      </c>
      <c r="T33" s="188">
        <v>1160</v>
      </c>
      <c r="U33" s="188">
        <v>1160</v>
      </c>
      <c r="V33" s="188">
        <v>1161</v>
      </c>
      <c r="W33" s="188">
        <v>1160</v>
      </c>
      <c r="X33" s="188">
        <v>1160</v>
      </c>
      <c r="Y33" s="188">
        <v>1161</v>
      </c>
      <c r="Z33" s="188"/>
      <c r="AA33" s="188">
        <v>27878</v>
      </c>
    </row>
    <row r="34" spans="1:27" x14ac:dyDescent="0.2">
      <c r="A34" s="187">
        <v>44893</v>
      </c>
      <c r="B34" s="188">
        <v>1170</v>
      </c>
      <c r="C34" s="188">
        <v>1170</v>
      </c>
      <c r="D34" s="188">
        <v>1170</v>
      </c>
      <c r="E34" s="188">
        <v>1171</v>
      </c>
      <c r="F34" s="188">
        <v>1170</v>
      </c>
      <c r="G34" s="188">
        <v>1170</v>
      </c>
      <c r="H34" s="188">
        <v>1169</v>
      </c>
      <c r="I34" s="188">
        <v>1169</v>
      </c>
      <c r="J34" s="188">
        <v>1169</v>
      </c>
      <c r="K34" s="188">
        <v>1169</v>
      </c>
      <c r="L34" s="188">
        <v>1169</v>
      </c>
      <c r="M34" s="188">
        <v>1169</v>
      </c>
      <c r="N34" s="188">
        <v>1169</v>
      </c>
      <c r="O34" s="188">
        <v>1169</v>
      </c>
      <c r="P34" s="188">
        <v>1168</v>
      </c>
      <c r="Q34" s="188">
        <v>1168</v>
      </c>
      <c r="R34" s="188">
        <v>1167</v>
      </c>
      <c r="S34" s="188">
        <v>1167</v>
      </c>
      <c r="T34" s="188">
        <v>1167</v>
      </c>
      <c r="U34" s="188">
        <v>1167</v>
      </c>
      <c r="V34" s="188">
        <v>1167</v>
      </c>
      <c r="W34" s="188">
        <v>1167</v>
      </c>
      <c r="X34" s="188">
        <v>1165</v>
      </c>
      <c r="Y34" s="188">
        <v>1165</v>
      </c>
      <c r="Z34" s="188"/>
      <c r="AA34" s="188">
        <v>28041</v>
      </c>
    </row>
    <row r="35" spans="1:27" x14ac:dyDescent="0.2">
      <c r="A35" s="187">
        <v>44894</v>
      </c>
      <c r="B35" s="188">
        <v>1148</v>
      </c>
      <c r="C35" s="188">
        <v>1148</v>
      </c>
      <c r="D35" s="188">
        <v>1149</v>
      </c>
      <c r="E35" s="188">
        <v>1149</v>
      </c>
      <c r="F35" s="188">
        <v>1149</v>
      </c>
      <c r="G35" s="188">
        <v>1149</v>
      </c>
      <c r="H35" s="188">
        <v>1149</v>
      </c>
      <c r="I35" s="188">
        <v>1149</v>
      </c>
      <c r="J35" s="188">
        <v>1150</v>
      </c>
      <c r="K35" s="188">
        <v>1151</v>
      </c>
      <c r="L35" s="188">
        <v>1151</v>
      </c>
      <c r="M35" s="188">
        <v>1152</v>
      </c>
      <c r="N35" s="188">
        <v>1152</v>
      </c>
      <c r="O35" s="188">
        <v>1152</v>
      </c>
      <c r="P35" s="188">
        <v>1154</v>
      </c>
      <c r="Q35" s="188">
        <v>1151</v>
      </c>
      <c r="R35" s="188">
        <v>1151</v>
      </c>
      <c r="S35" s="188">
        <v>1150</v>
      </c>
      <c r="T35" s="188">
        <v>1150</v>
      </c>
      <c r="U35" s="188">
        <v>1149</v>
      </c>
      <c r="V35" s="188">
        <v>1149</v>
      </c>
      <c r="W35" s="188">
        <v>1148</v>
      </c>
      <c r="X35" s="188">
        <v>1150</v>
      </c>
      <c r="Y35" s="188">
        <v>1149</v>
      </c>
      <c r="Z35" s="188"/>
      <c r="AA35" s="188">
        <v>27599</v>
      </c>
    </row>
    <row r="36" spans="1:27" x14ac:dyDescent="0.2">
      <c r="A36" s="187">
        <v>44895</v>
      </c>
      <c r="B36" s="188">
        <v>1151</v>
      </c>
      <c r="C36" s="188">
        <v>1151</v>
      </c>
      <c r="D36" s="188">
        <v>1152</v>
      </c>
      <c r="E36" s="188">
        <v>1152</v>
      </c>
      <c r="F36" s="188">
        <v>1152</v>
      </c>
      <c r="G36" s="188">
        <v>1152</v>
      </c>
      <c r="H36" s="188">
        <v>1152</v>
      </c>
      <c r="I36" s="188">
        <v>1152</v>
      </c>
      <c r="J36" s="188">
        <v>1152</v>
      </c>
      <c r="K36" s="188">
        <v>1149</v>
      </c>
      <c r="L36" s="188">
        <v>1147</v>
      </c>
      <c r="M36" s="188">
        <v>1146</v>
      </c>
      <c r="N36" s="188">
        <v>1146</v>
      </c>
      <c r="O36" s="188">
        <v>1146</v>
      </c>
      <c r="P36" s="188">
        <v>1146</v>
      </c>
      <c r="Q36" s="188">
        <v>1146</v>
      </c>
      <c r="R36" s="188">
        <v>1149</v>
      </c>
      <c r="S36" s="188">
        <v>1150</v>
      </c>
      <c r="T36" s="188">
        <v>1150</v>
      </c>
      <c r="U36" s="188">
        <v>1150</v>
      </c>
      <c r="V36" s="188">
        <v>1150</v>
      </c>
      <c r="W36" s="188">
        <v>1149</v>
      </c>
      <c r="X36" s="188">
        <v>1149</v>
      </c>
      <c r="Y36" s="188">
        <v>1149</v>
      </c>
      <c r="Z36" s="188"/>
      <c r="AA36" s="188">
        <v>27588</v>
      </c>
    </row>
    <row r="37" spans="1:27" ht="15.75" x14ac:dyDescent="0.25">
      <c r="A37" s="198" t="s">
        <v>107</v>
      </c>
      <c r="B37" s="199">
        <v>34834</v>
      </c>
      <c r="C37" s="199">
        <v>34840</v>
      </c>
      <c r="D37" s="199">
        <v>34842</v>
      </c>
      <c r="E37" s="199">
        <v>34845</v>
      </c>
      <c r="F37" s="199">
        <v>34839</v>
      </c>
      <c r="G37" s="199">
        <v>34835</v>
      </c>
      <c r="H37" s="199">
        <v>34804</v>
      </c>
      <c r="I37" s="199">
        <v>34782</v>
      </c>
      <c r="J37" s="199">
        <v>34793</v>
      </c>
      <c r="K37" s="199">
        <v>34804</v>
      </c>
      <c r="L37" s="199">
        <v>34799</v>
      </c>
      <c r="M37" s="199">
        <v>34801</v>
      </c>
      <c r="N37" s="199">
        <v>34801</v>
      </c>
      <c r="O37" s="199">
        <v>34799</v>
      </c>
      <c r="P37" s="199">
        <v>34790</v>
      </c>
      <c r="Q37" s="199">
        <v>34778</v>
      </c>
      <c r="R37" s="199">
        <v>34781</v>
      </c>
      <c r="S37" s="199">
        <v>34767</v>
      </c>
      <c r="T37" s="199">
        <v>34767</v>
      </c>
      <c r="U37" s="199">
        <v>34764</v>
      </c>
      <c r="V37" s="199">
        <v>34770</v>
      </c>
      <c r="W37" s="199">
        <v>34772</v>
      </c>
      <c r="X37" s="199">
        <v>34775</v>
      </c>
      <c r="Y37" s="199">
        <v>34785</v>
      </c>
      <c r="Z37" s="199">
        <v>1169</v>
      </c>
      <c r="AA37" s="199">
        <v>836336</v>
      </c>
    </row>
    <row r="38" spans="1:27" ht="15.75" x14ac:dyDescent="0.25">
      <c r="A38" s="196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</row>
    <row r="39" spans="1:27" ht="15.75" x14ac:dyDescent="0.25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</row>
    <row r="40" spans="1:27" x14ac:dyDescent="0.2">
      <c r="A40" s="185" t="s">
        <v>0</v>
      </c>
      <c r="B40" s="186">
        <f>SUM(AA7:AA36)</f>
        <v>836336</v>
      </c>
    </row>
    <row r="41" spans="1:27" ht="15.75" x14ac:dyDescent="0.25">
      <c r="A41" s="194" t="s">
        <v>102</v>
      </c>
      <c r="B41" s="220"/>
    </row>
    <row r="42" spans="1:27" ht="15.75" x14ac:dyDescent="0.25">
      <c r="A42" s="194" t="s">
        <v>124</v>
      </c>
      <c r="B42" s="186">
        <f>B40+B41</f>
        <v>836336</v>
      </c>
    </row>
    <row r="43" spans="1:27" ht="15.75" x14ac:dyDescent="0.25">
      <c r="A43" s="178" t="s">
        <v>104</v>
      </c>
      <c r="B43" s="179">
        <f>0</f>
        <v>0</v>
      </c>
    </row>
    <row r="44" spans="1:27" ht="15.75" x14ac:dyDescent="0.25">
      <c r="A44" s="178" t="s">
        <v>103</v>
      </c>
      <c r="B44" s="180">
        <f>B42-B43</f>
        <v>836336</v>
      </c>
      <c r="E44" s="6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C40"/>
  <sheetViews>
    <sheetView zoomScale="90" zoomScaleNormal="90" workbookViewId="0">
      <selection activeCell="R32" sqref="R32"/>
    </sheetView>
  </sheetViews>
  <sheetFormatPr defaultRowHeight="15" x14ac:dyDescent="0.25"/>
  <cols>
    <col min="1" max="1" width="10.21875" style="209" bestFit="1" customWidth="1"/>
    <col min="2" max="2" width="11.6640625" style="209" bestFit="1" customWidth="1"/>
    <col min="3" max="10" width="6.6640625" style="209" bestFit="1" customWidth="1"/>
    <col min="11" max="25" width="7.44140625" style="209" bestFit="1" customWidth="1"/>
    <col min="26" max="26" width="9.33203125" style="209" bestFit="1" customWidth="1"/>
    <col min="27" max="27" width="8.88671875" style="209"/>
    <col min="28" max="29" width="5.21875" style="209" bestFit="1" customWidth="1"/>
    <col min="30" max="16384" width="8.88671875" style="209"/>
  </cols>
  <sheetData>
    <row r="1" spans="1:29" x14ac:dyDescent="0.25">
      <c r="A1" s="209" t="s">
        <v>133</v>
      </c>
      <c r="B1" s="209" t="s">
        <v>134</v>
      </c>
    </row>
    <row r="3" spans="1:29" x14ac:dyDescent="0.25">
      <c r="A3" s="209" t="s">
        <v>135</v>
      </c>
      <c r="B3" s="209" t="s">
        <v>136</v>
      </c>
      <c r="C3" s="209" t="s">
        <v>137</v>
      </c>
      <c r="D3" s="209" t="s">
        <v>138</v>
      </c>
      <c r="E3" s="209" t="s">
        <v>139</v>
      </c>
      <c r="F3" s="209" t="s">
        <v>140</v>
      </c>
      <c r="G3" s="209" t="s">
        <v>141</v>
      </c>
      <c r="H3" s="209" t="s">
        <v>142</v>
      </c>
      <c r="I3" s="209" t="s">
        <v>143</v>
      </c>
      <c r="J3" s="209" t="s">
        <v>144</v>
      </c>
      <c r="K3" s="209" t="s">
        <v>145</v>
      </c>
      <c r="L3" s="209" t="s">
        <v>146</v>
      </c>
      <c r="M3" s="209" t="s">
        <v>147</v>
      </c>
      <c r="N3" s="209" t="s">
        <v>148</v>
      </c>
      <c r="O3" s="209" t="s">
        <v>149</v>
      </c>
      <c r="P3" s="209" t="s">
        <v>150</v>
      </c>
      <c r="Q3" s="209" t="s">
        <v>151</v>
      </c>
      <c r="R3" s="209" t="s">
        <v>152</v>
      </c>
      <c r="S3" s="209" t="s">
        <v>153</v>
      </c>
      <c r="T3" s="209" t="s">
        <v>154</v>
      </c>
      <c r="U3" s="209" t="s">
        <v>155</v>
      </c>
      <c r="V3" s="209" t="s">
        <v>156</v>
      </c>
      <c r="W3" s="209" t="s">
        <v>157</v>
      </c>
      <c r="X3" s="209" t="s">
        <v>158</v>
      </c>
      <c r="Y3" s="209" t="s">
        <v>159</v>
      </c>
      <c r="Z3" s="209" t="s">
        <v>160</v>
      </c>
      <c r="AB3" s="209" t="s">
        <v>161</v>
      </c>
      <c r="AC3" s="209" t="s">
        <v>161</v>
      </c>
    </row>
    <row r="4" spans="1:29" x14ac:dyDescent="0.25">
      <c r="A4" s="210">
        <v>44835</v>
      </c>
      <c r="B4" s="211">
        <v>-14</v>
      </c>
      <c r="C4" s="211">
        <v>-13</v>
      </c>
      <c r="D4" s="211">
        <v>-14</v>
      </c>
      <c r="E4" s="211">
        <v>-14</v>
      </c>
      <c r="F4" s="211">
        <v>-14</v>
      </c>
      <c r="G4" s="211">
        <v>-14</v>
      </c>
      <c r="H4" s="211">
        <v>-14</v>
      </c>
      <c r="I4" s="211">
        <v>-14</v>
      </c>
      <c r="J4" s="211">
        <v>-14</v>
      </c>
      <c r="K4" s="211">
        <v>-13</v>
      </c>
      <c r="L4" s="211">
        <v>-13</v>
      </c>
      <c r="M4" s="211">
        <v>-13</v>
      </c>
      <c r="N4" s="211">
        <v>-13</v>
      </c>
      <c r="O4" s="211">
        <v>-13</v>
      </c>
      <c r="P4" s="211">
        <v>-13</v>
      </c>
      <c r="Q4" s="211">
        <v>-13</v>
      </c>
      <c r="R4" s="211">
        <v>-13</v>
      </c>
      <c r="S4" s="211">
        <v>-12</v>
      </c>
      <c r="T4" s="211">
        <v>-12</v>
      </c>
      <c r="U4" s="211">
        <v>-12</v>
      </c>
      <c r="V4" s="211">
        <v>-13</v>
      </c>
      <c r="W4" s="211">
        <v>-13</v>
      </c>
      <c r="X4" s="211">
        <v>-13</v>
      </c>
      <c r="Y4" s="211">
        <v>-13</v>
      </c>
      <c r="Z4" s="211">
        <v>-317</v>
      </c>
      <c r="AB4" s="209">
        <f>MIN(B4:Y4)</f>
        <v>-14</v>
      </c>
      <c r="AC4" s="209">
        <f>MAX(B4:Y4)</f>
        <v>-12</v>
      </c>
    </row>
    <row r="5" spans="1:29" x14ac:dyDescent="0.25">
      <c r="A5" s="210">
        <v>44836</v>
      </c>
      <c r="B5" s="211">
        <v>-12</v>
      </c>
      <c r="C5" s="211">
        <v>-12</v>
      </c>
      <c r="D5" s="211">
        <v>-12</v>
      </c>
      <c r="E5" s="211">
        <v>-12</v>
      </c>
      <c r="F5" s="211">
        <v>-12</v>
      </c>
      <c r="G5" s="211">
        <v>-12</v>
      </c>
      <c r="H5" s="211">
        <v>-12</v>
      </c>
      <c r="I5" s="211">
        <v>-12</v>
      </c>
      <c r="J5" s="211">
        <v>-12</v>
      </c>
      <c r="K5" s="211">
        <v>-12</v>
      </c>
      <c r="L5" s="211">
        <v>-12</v>
      </c>
      <c r="M5" s="211">
        <v>-12</v>
      </c>
      <c r="N5" s="211">
        <v>-12</v>
      </c>
      <c r="O5" s="211">
        <v>-12</v>
      </c>
      <c r="P5" s="211">
        <v>-12</v>
      </c>
      <c r="Q5" s="211">
        <v>-12</v>
      </c>
      <c r="R5" s="211">
        <v>-12</v>
      </c>
      <c r="S5" s="211">
        <v>-12</v>
      </c>
      <c r="T5" s="211">
        <v>-12</v>
      </c>
      <c r="U5" s="211">
        <v>-12</v>
      </c>
      <c r="V5" s="211">
        <v>-12</v>
      </c>
      <c r="W5" s="211">
        <v>-12</v>
      </c>
      <c r="X5" s="211">
        <v>-12</v>
      </c>
      <c r="Y5" s="211">
        <v>-12</v>
      </c>
      <c r="Z5" s="211">
        <v>-288</v>
      </c>
      <c r="AB5" s="209">
        <f t="shared" ref="AB5:AB34" si="0">MIN(B5:Y5)</f>
        <v>-12</v>
      </c>
      <c r="AC5" s="209">
        <f t="shared" ref="AC5:AC34" si="1">MAX(B5:Y5)</f>
        <v>-12</v>
      </c>
    </row>
    <row r="6" spans="1:29" x14ac:dyDescent="0.25">
      <c r="A6" s="210">
        <v>44837</v>
      </c>
      <c r="B6" s="211">
        <v>-12</v>
      </c>
      <c r="C6" s="211">
        <v>-13</v>
      </c>
      <c r="D6" s="211">
        <v>-13</v>
      </c>
      <c r="E6" s="211">
        <v>-14</v>
      </c>
      <c r="F6" s="211">
        <v>-14</v>
      </c>
      <c r="G6" s="211">
        <v>-14</v>
      </c>
      <c r="H6" s="211">
        <v>-14</v>
      </c>
      <c r="I6" s="211">
        <v>-14</v>
      </c>
      <c r="J6" s="211">
        <v>-14</v>
      </c>
      <c r="K6" s="211">
        <v>-14</v>
      </c>
      <c r="L6" s="211">
        <v>-14</v>
      </c>
      <c r="M6" s="211">
        <v>-14</v>
      </c>
      <c r="N6" s="211">
        <v>-14</v>
      </c>
      <c r="O6" s="211">
        <v>-14</v>
      </c>
      <c r="P6" s="211">
        <v>-14</v>
      </c>
      <c r="Q6" s="211">
        <v>-14</v>
      </c>
      <c r="R6" s="211">
        <v>-14</v>
      </c>
      <c r="S6" s="211">
        <v>-14</v>
      </c>
      <c r="T6" s="211">
        <v>-14</v>
      </c>
      <c r="U6" s="211">
        <v>-14</v>
      </c>
      <c r="V6" s="211">
        <v>-14</v>
      </c>
      <c r="W6" s="211">
        <v>-14</v>
      </c>
      <c r="X6" s="211">
        <v>-14</v>
      </c>
      <c r="Y6" s="211">
        <v>-14</v>
      </c>
      <c r="Z6" s="211">
        <v>-332</v>
      </c>
      <c r="AB6" s="209">
        <f t="shared" si="0"/>
        <v>-14</v>
      </c>
      <c r="AC6" s="209">
        <f t="shared" si="1"/>
        <v>-12</v>
      </c>
    </row>
    <row r="7" spans="1:29" x14ac:dyDescent="0.25">
      <c r="A7" s="210">
        <v>44838</v>
      </c>
      <c r="B7" s="211">
        <v>-11</v>
      </c>
      <c r="C7" s="211">
        <v>-11</v>
      </c>
      <c r="D7" s="211">
        <v>-11</v>
      </c>
      <c r="E7" s="211">
        <v>-11</v>
      </c>
      <c r="F7" s="211">
        <v>-11</v>
      </c>
      <c r="G7" s="211">
        <v>-11</v>
      </c>
      <c r="H7" s="211">
        <v>-11</v>
      </c>
      <c r="I7" s="211">
        <v>-11</v>
      </c>
      <c r="J7" s="211">
        <v>-11</v>
      </c>
      <c r="K7" s="211">
        <v>-11</v>
      </c>
      <c r="L7" s="211">
        <v>-11</v>
      </c>
      <c r="M7" s="211">
        <v>-11</v>
      </c>
      <c r="N7" s="211">
        <v>-11</v>
      </c>
      <c r="O7" s="211">
        <v>-11</v>
      </c>
      <c r="P7" s="211">
        <v>-11</v>
      </c>
      <c r="Q7" s="211">
        <v>-11</v>
      </c>
      <c r="R7" s="211">
        <v>-11</v>
      </c>
      <c r="S7" s="211">
        <v>-11</v>
      </c>
      <c r="T7" s="211">
        <v>-11</v>
      </c>
      <c r="U7" s="211">
        <v>-11</v>
      </c>
      <c r="V7" s="211">
        <v>-11</v>
      </c>
      <c r="W7" s="211">
        <v>-12</v>
      </c>
      <c r="X7" s="211">
        <v>-12</v>
      </c>
      <c r="Y7" s="211">
        <v>-12</v>
      </c>
      <c r="Z7" s="211">
        <v>-267</v>
      </c>
      <c r="AB7" s="209">
        <f t="shared" si="0"/>
        <v>-12</v>
      </c>
      <c r="AC7" s="209">
        <f t="shared" si="1"/>
        <v>-11</v>
      </c>
    </row>
    <row r="8" spans="1:29" x14ac:dyDescent="0.25">
      <c r="A8" s="210">
        <v>44839</v>
      </c>
      <c r="B8" s="211">
        <v>-13</v>
      </c>
      <c r="C8" s="211">
        <v>-13</v>
      </c>
      <c r="D8" s="211">
        <v>-13</v>
      </c>
      <c r="E8" s="211">
        <v>-13</v>
      </c>
      <c r="F8" s="211">
        <v>-13</v>
      </c>
      <c r="G8" s="211">
        <v>-13</v>
      </c>
      <c r="H8" s="211">
        <v>-13</v>
      </c>
      <c r="I8" s="211">
        <v>-13</v>
      </c>
      <c r="J8" s="211">
        <v>-12</v>
      </c>
      <c r="K8" s="211">
        <v>-12</v>
      </c>
      <c r="L8" s="211">
        <v>-12</v>
      </c>
      <c r="M8" s="211">
        <v>-12</v>
      </c>
      <c r="N8" s="211">
        <v>-12</v>
      </c>
      <c r="O8" s="211">
        <v>-12</v>
      </c>
      <c r="P8" s="211">
        <v>-12</v>
      </c>
      <c r="Q8" s="211">
        <v>-12</v>
      </c>
      <c r="R8" s="211">
        <v>-13</v>
      </c>
      <c r="S8" s="211">
        <v>-13</v>
      </c>
      <c r="T8" s="211">
        <v>-13</v>
      </c>
      <c r="U8" s="211">
        <v>-13</v>
      </c>
      <c r="V8" s="211">
        <v>-13</v>
      </c>
      <c r="W8" s="211">
        <v>-13</v>
      </c>
      <c r="X8" s="211">
        <v>-13</v>
      </c>
      <c r="Y8" s="211">
        <v>-13</v>
      </c>
      <c r="Z8" s="211">
        <v>-304</v>
      </c>
      <c r="AB8" s="209">
        <f t="shared" si="0"/>
        <v>-13</v>
      </c>
      <c r="AC8" s="209">
        <f t="shared" si="1"/>
        <v>-12</v>
      </c>
    </row>
    <row r="9" spans="1:29" x14ac:dyDescent="0.25">
      <c r="A9" s="210">
        <v>44840</v>
      </c>
      <c r="B9" s="211">
        <v>-12</v>
      </c>
      <c r="C9" s="211">
        <v>-12</v>
      </c>
      <c r="D9" s="211">
        <v>-12</v>
      </c>
      <c r="E9" s="211">
        <v>-12</v>
      </c>
      <c r="F9" s="211">
        <v>-12</v>
      </c>
      <c r="G9" s="211">
        <v>-12</v>
      </c>
      <c r="H9" s="211">
        <v>-12</v>
      </c>
      <c r="I9" s="211">
        <v>-12</v>
      </c>
      <c r="J9" s="211">
        <v>-12</v>
      </c>
      <c r="K9" s="211">
        <v>-12</v>
      </c>
      <c r="L9" s="211">
        <v>-12</v>
      </c>
      <c r="M9" s="211">
        <v>-12</v>
      </c>
      <c r="N9" s="211">
        <v>-12</v>
      </c>
      <c r="O9" s="211">
        <v>-12</v>
      </c>
      <c r="P9" s="211">
        <v>-12</v>
      </c>
      <c r="Q9" s="211">
        <v>-12</v>
      </c>
      <c r="R9" s="211">
        <v>-12</v>
      </c>
      <c r="S9" s="211">
        <v>-12</v>
      </c>
      <c r="T9" s="211">
        <v>-13</v>
      </c>
      <c r="U9" s="211">
        <v>-13</v>
      </c>
      <c r="V9" s="211">
        <v>-13</v>
      </c>
      <c r="W9" s="211">
        <v>-13</v>
      </c>
      <c r="X9" s="211">
        <v>-13</v>
      </c>
      <c r="Y9" s="211">
        <v>-13</v>
      </c>
      <c r="Z9" s="211">
        <v>-294</v>
      </c>
      <c r="AB9" s="209">
        <f t="shared" si="0"/>
        <v>-13</v>
      </c>
      <c r="AC9" s="209">
        <f t="shared" si="1"/>
        <v>-12</v>
      </c>
    </row>
    <row r="10" spans="1:29" x14ac:dyDescent="0.25">
      <c r="A10" s="210">
        <v>44841</v>
      </c>
      <c r="B10" s="211">
        <v>-11</v>
      </c>
      <c r="C10" s="211">
        <v>-11</v>
      </c>
      <c r="D10" s="211">
        <v>-11</v>
      </c>
      <c r="E10" s="211">
        <v>-11</v>
      </c>
      <c r="F10" s="211">
        <v>-12</v>
      </c>
      <c r="G10" s="211">
        <v>-12</v>
      </c>
      <c r="H10" s="211">
        <v>-12</v>
      </c>
      <c r="I10" s="211">
        <v>-12</v>
      </c>
      <c r="J10" s="211">
        <v>-12</v>
      </c>
      <c r="K10" s="211">
        <v>-12</v>
      </c>
      <c r="L10" s="211">
        <v>-12</v>
      </c>
      <c r="M10" s="211">
        <v>-11</v>
      </c>
      <c r="N10" s="211">
        <v>-11</v>
      </c>
      <c r="O10" s="211">
        <v>-11</v>
      </c>
      <c r="P10" s="211">
        <v>-12</v>
      </c>
      <c r="Q10" s="211">
        <v>-12</v>
      </c>
      <c r="R10" s="211">
        <v>-12</v>
      </c>
      <c r="S10" s="211">
        <v>-12</v>
      </c>
      <c r="T10" s="211">
        <v>-12</v>
      </c>
      <c r="U10" s="211">
        <v>-12</v>
      </c>
      <c r="V10" s="211">
        <v>-12</v>
      </c>
      <c r="W10" s="211">
        <v>-12</v>
      </c>
      <c r="X10" s="211">
        <v>-12</v>
      </c>
      <c r="Y10" s="211">
        <v>-12</v>
      </c>
      <c r="Z10" s="211">
        <v>-281</v>
      </c>
      <c r="AB10" s="209">
        <f t="shared" si="0"/>
        <v>-12</v>
      </c>
      <c r="AC10" s="209">
        <f t="shared" si="1"/>
        <v>-11</v>
      </c>
    </row>
    <row r="11" spans="1:29" x14ac:dyDescent="0.25">
      <c r="A11" s="210">
        <v>44842</v>
      </c>
      <c r="B11" s="211">
        <v>-11</v>
      </c>
      <c r="C11" s="211">
        <v>-12</v>
      </c>
      <c r="D11" s="211">
        <v>-12</v>
      </c>
      <c r="E11" s="211">
        <v>-12</v>
      </c>
      <c r="F11" s="211">
        <v>-12</v>
      </c>
      <c r="G11" s="211">
        <v>-12</v>
      </c>
      <c r="H11" s="211">
        <v>-12</v>
      </c>
      <c r="I11" s="211">
        <v>-12</v>
      </c>
      <c r="J11" s="211">
        <v>-11</v>
      </c>
      <c r="K11" s="211">
        <v>-11</v>
      </c>
      <c r="L11" s="211">
        <v>-10</v>
      </c>
      <c r="M11" s="211">
        <v>-10</v>
      </c>
      <c r="N11" s="211">
        <v>-11</v>
      </c>
      <c r="O11" s="211">
        <v>-11</v>
      </c>
      <c r="P11" s="211">
        <v>-11</v>
      </c>
      <c r="Q11" s="211">
        <v>-11</v>
      </c>
      <c r="R11" s="211">
        <v>-11</v>
      </c>
      <c r="S11" s="211">
        <v>-11</v>
      </c>
      <c r="T11" s="211">
        <v>-11</v>
      </c>
      <c r="U11" s="211">
        <v>-12</v>
      </c>
      <c r="V11" s="211">
        <v>-12</v>
      </c>
      <c r="W11" s="211">
        <v>-11</v>
      </c>
      <c r="X11" s="211">
        <v>-11</v>
      </c>
      <c r="Y11" s="211">
        <v>-11</v>
      </c>
      <c r="Z11" s="211">
        <v>-271</v>
      </c>
      <c r="AB11" s="209">
        <f t="shared" si="0"/>
        <v>-12</v>
      </c>
      <c r="AC11" s="209">
        <f t="shared" si="1"/>
        <v>-10</v>
      </c>
    </row>
    <row r="12" spans="1:29" x14ac:dyDescent="0.25">
      <c r="A12" s="210">
        <v>44843</v>
      </c>
      <c r="B12" s="211">
        <v>-11</v>
      </c>
      <c r="C12" s="211">
        <v>-11</v>
      </c>
      <c r="D12" s="211">
        <v>-11</v>
      </c>
      <c r="E12" s="211">
        <v>-12</v>
      </c>
      <c r="F12" s="211">
        <v>-12</v>
      </c>
      <c r="G12" s="211">
        <v>-12</v>
      </c>
      <c r="H12" s="211">
        <v>-12</v>
      </c>
      <c r="I12" s="211">
        <v>-12</v>
      </c>
      <c r="J12" s="211">
        <v>-12</v>
      </c>
      <c r="K12" s="211">
        <v>-12</v>
      </c>
      <c r="L12" s="211">
        <v>-12</v>
      </c>
      <c r="M12" s="211">
        <v>-11</v>
      </c>
      <c r="N12" s="211">
        <v>-11</v>
      </c>
      <c r="O12" s="211">
        <v>-11</v>
      </c>
      <c r="P12" s="211">
        <v>-11</v>
      </c>
      <c r="Q12" s="211">
        <v>-11</v>
      </c>
      <c r="R12" s="211">
        <v>-11</v>
      </c>
      <c r="S12" s="211">
        <v>-11</v>
      </c>
      <c r="T12" s="211">
        <v>-11</v>
      </c>
      <c r="U12" s="211">
        <v>-12</v>
      </c>
      <c r="V12" s="211">
        <v>-13</v>
      </c>
      <c r="W12" s="211">
        <v>-12</v>
      </c>
      <c r="X12" s="211">
        <v>-11</v>
      </c>
      <c r="Y12" s="211">
        <v>-11</v>
      </c>
      <c r="Z12" s="211">
        <v>-276</v>
      </c>
      <c r="AB12" s="209">
        <f t="shared" si="0"/>
        <v>-13</v>
      </c>
      <c r="AC12" s="209">
        <f t="shared" si="1"/>
        <v>-11</v>
      </c>
    </row>
    <row r="13" spans="1:29" x14ac:dyDescent="0.25">
      <c r="A13" s="210">
        <v>44844</v>
      </c>
      <c r="B13" s="211">
        <v>-10</v>
      </c>
      <c r="C13" s="211">
        <v>-11</v>
      </c>
      <c r="D13" s="211">
        <v>-11</v>
      </c>
      <c r="E13" s="211">
        <v>-11</v>
      </c>
      <c r="F13" s="211">
        <v>-11</v>
      </c>
      <c r="G13" s="211">
        <v>-11</v>
      </c>
      <c r="H13" s="211">
        <v>-11</v>
      </c>
      <c r="I13" s="211">
        <v>-11</v>
      </c>
      <c r="J13" s="211">
        <v>-11</v>
      </c>
      <c r="K13" s="211">
        <v>-11</v>
      </c>
      <c r="L13" s="211">
        <v>-11</v>
      </c>
      <c r="M13" s="211">
        <v>-11</v>
      </c>
      <c r="N13" s="211">
        <v>-11</v>
      </c>
      <c r="O13" s="211">
        <v>-11</v>
      </c>
      <c r="P13" s="211">
        <v>-11</v>
      </c>
      <c r="Q13" s="211">
        <v>-10</v>
      </c>
      <c r="R13" s="211">
        <v>-10</v>
      </c>
      <c r="S13" s="211">
        <v>-10</v>
      </c>
      <c r="T13" s="211">
        <v>-11</v>
      </c>
      <c r="U13" s="211">
        <v>-10</v>
      </c>
      <c r="V13" s="211">
        <v>-10</v>
      </c>
      <c r="W13" s="211">
        <v>-11</v>
      </c>
      <c r="X13" s="211">
        <v>-11</v>
      </c>
      <c r="Y13" s="211">
        <v>-11</v>
      </c>
      <c r="Z13" s="211">
        <v>-258</v>
      </c>
      <c r="AB13" s="209">
        <f t="shared" si="0"/>
        <v>-11</v>
      </c>
      <c r="AC13" s="209">
        <f t="shared" si="1"/>
        <v>-10</v>
      </c>
    </row>
    <row r="14" spans="1:29" x14ac:dyDescent="0.25">
      <c r="A14" s="210">
        <v>44845</v>
      </c>
      <c r="B14" s="211">
        <v>-11</v>
      </c>
      <c r="C14" s="211">
        <v>-11</v>
      </c>
      <c r="D14" s="211">
        <v>-11</v>
      </c>
      <c r="E14" s="211">
        <v>-11</v>
      </c>
      <c r="F14" s="211">
        <v>-11</v>
      </c>
      <c r="G14" s="211">
        <v>-11</v>
      </c>
      <c r="H14" s="211">
        <v>-11</v>
      </c>
      <c r="I14" s="211">
        <v>-11</v>
      </c>
      <c r="J14" s="211">
        <v>-12</v>
      </c>
      <c r="K14" s="211">
        <v>-12</v>
      </c>
      <c r="L14" s="211">
        <v>-12</v>
      </c>
      <c r="M14" s="211">
        <v>-12</v>
      </c>
      <c r="N14" s="211">
        <v>-12</v>
      </c>
      <c r="O14" s="211">
        <v>-12</v>
      </c>
      <c r="P14" s="211">
        <v>-12</v>
      </c>
      <c r="Q14" s="211">
        <v>-12</v>
      </c>
      <c r="R14" s="211">
        <v>-12</v>
      </c>
      <c r="S14" s="211">
        <v>-12</v>
      </c>
      <c r="T14" s="211">
        <v>-12</v>
      </c>
      <c r="U14" s="211">
        <v>-12</v>
      </c>
      <c r="V14" s="211">
        <v>-12</v>
      </c>
      <c r="W14" s="211">
        <v>-12</v>
      </c>
      <c r="X14" s="211">
        <v>-12</v>
      </c>
      <c r="Y14" s="211">
        <v>-12</v>
      </c>
      <c r="Z14" s="211">
        <v>-280</v>
      </c>
      <c r="AB14" s="209">
        <f t="shared" si="0"/>
        <v>-12</v>
      </c>
      <c r="AC14" s="209">
        <f t="shared" si="1"/>
        <v>-11</v>
      </c>
    </row>
    <row r="15" spans="1:29" x14ac:dyDescent="0.25">
      <c r="A15" s="210">
        <v>44846</v>
      </c>
      <c r="B15" s="211">
        <v>-12</v>
      </c>
      <c r="C15" s="211">
        <v>-12</v>
      </c>
      <c r="D15" s="211">
        <v>-12</v>
      </c>
      <c r="E15" s="211">
        <v>-12</v>
      </c>
      <c r="F15" s="211">
        <v>-12</v>
      </c>
      <c r="G15" s="211">
        <v>-12</v>
      </c>
      <c r="H15" s="211">
        <v>-12</v>
      </c>
      <c r="I15" s="211">
        <v>-12</v>
      </c>
      <c r="J15" s="211">
        <v>-12</v>
      </c>
      <c r="K15" s="211">
        <v>-12</v>
      </c>
      <c r="L15" s="211">
        <v>-12</v>
      </c>
      <c r="M15" s="211">
        <v>-12</v>
      </c>
      <c r="N15" s="211">
        <v>-12</v>
      </c>
      <c r="O15" s="211">
        <v>-12</v>
      </c>
      <c r="P15" s="211">
        <v>-12</v>
      </c>
      <c r="Q15" s="211">
        <v>-12</v>
      </c>
      <c r="R15" s="211">
        <v>-12</v>
      </c>
      <c r="S15" s="211">
        <v>-12</v>
      </c>
      <c r="T15" s="211">
        <v>-12</v>
      </c>
      <c r="U15" s="211">
        <v>-12</v>
      </c>
      <c r="V15" s="211">
        <v>-12</v>
      </c>
      <c r="W15" s="211">
        <v>-11</v>
      </c>
      <c r="X15" s="211">
        <v>-11</v>
      </c>
      <c r="Y15" s="211">
        <v>-11</v>
      </c>
      <c r="Z15" s="211">
        <v>-285</v>
      </c>
      <c r="AB15" s="209">
        <f t="shared" si="0"/>
        <v>-12</v>
      </c>
      <c r="AC15" s="209">
        <f t="shared" si="1"/>
        <v>-11</v>
      </c>
    </row>
    <row r="16" spans="1:29" x14ac:dyDescent="0.25">
      <c r="A16" s="210">
        <v>44847</v>
      </c>
      <c r="B16" s="211">
        <v>-12</v>
      </c>
      <c r="C16" s="211">
        <v>-12</v>
      </c>
      <c r="D16" s="211">
        <v>-11</v>
      </c>
      <c r="E16" s="211">
        <v>-8</v>
      </c>
      <c r="F16" s="211">
        <v>-8</v>
      </c>
      <c r="G16" s="211">
        <v>-10</v>
      </c>
      <c r="H16" s="211">
        <v>-10</v>
      </c>
      <c r="I16" s="211">
        <v>-11</v>
      </c>
      <c r="J16" s="211">
        <v>-10</v>
      </c>
      <c r="K16" s="211">
        <v>-15</v>
      </c>
      <c r="L16" s="211">
        <v>-15</v>
      </c>
      <c r="M16" s="211">
        <v>-16</v>
      </c>
      <c r="N16" s="211">
        <v>-14</v>
      </c>
      <c r="O16" s="211">
        <v>-13</v>
      </c>
      <c r="P16" s="211">
        <v>-14</v>
      </c>
      <c r="Q16" s="211">
        <v>-14</v>
      </c>
      <c r="R16" s="211">
        <v>-14</v>
      </c>
      <c r="S16" s="211">
        <v>-13</v>
      </c>
      <c r="T16" s="211">
        <v>-12</v>
      </c>
      <c r="U16" s="211">
        <v>-12</v>
      </c>
      <c r="V16" s="211">
        <v>-16</v>
      </c>
      <c r="W16" s="211">
        <v>-14</v>
      </c>
      <c r="X16" s="211">
        <v>-14</v>
      </c>
      <c r="Y16" s="211">
        <v>-13</v>
      </c>
      <c r="Z16" s="211">
        <v>-301</v>
      </c>
      <c r="AB16" s="209">
        <f t="shared" si="0"/>
        <v>-16</v>
      </c>
      <c r="AC16" s="209">
        <f t="shared" si="1"/>
        <v>-8</v>
      </c>
    </row>
    <row r="17" spans="1:29" x14ac:dyDescent="0.25">
      <c r="A17" s="210">
        <v>44848</v>
      </c>
      <c r="B17" s="211">
        <v>-14</v>
      </c>
      <c r="C17" s="211">
        <v>-14</v>
      </c>
      <c r="D17" s="211">
        <v>-14</v>
      </c>
      <c r="E17" s="211">
        <v>-14</v>
      </c>
      <c r="F17" s="211">
        <v>-14</v>
      </c>
      <c r="G17" s="211">
        <v>-14</v>
      </c>
      <c r="H17" s="211">
        <v>-14</v>
      </c>
      <c r="I17" s="211">
        <v>-14</v>
      </c>
      <c r="J17" s="211">
        <v>-14</v>
      </c>
      <c r="K17" s="211">
        <v>-13</v>
      </c>
      <c r="L17" s="211">
        <v>-11</v>
      </c>
      <c r="M17" s="211">
        <v>-13</v>
      </c>
      <c r="N17" s="211">
        <v>-14</v>
      </c>
      <c r="O17" s="211">
        <v>-15</v>
      </c>
      <c r="P17" s="211">
        <v>-13</v>
      </c>
      <c r="Q17" s="211">
        <v>-13</v>
      </c>
      <c r="R17" s="211">
        <v>-14</v>
      </c>
      <c r="S17" s="211">
        <v>-14</v>
      </c>
      <c r="T17" s="211">
        <v>-14</v>
      </c>
      <c r="U17" s="211">
        <v>-14</v>
      </c>
      <c r="V17" s="211">
        <v>-14</v>
      </c>
      <c r="W17" s="211">
        <v>-14</v>
      </c>
      <c r="X17" s="211">
        <v>-15</v>
      </c>
      <c r="Y17" s="211">
        <v>-15</v>
      </c>
      <c r="Z17" s="211">
        <v>-332</v>
      </c>
      <c r="AB17" s="209">
        <f t="shared" si="0"/>
        <v>-15</v>
      </c>
      <c r="AC17" s="209">
        <f t="shared" si="1"/>
        <v>-11</v>
      </c>
    </row>
    <row r="18" spans="1:29" x14ac:dyDescent="0.25">
      <c r="A18" s="210">
        <v>44849</v>
      </c>
      <c r="B18" s="211">
        <v>-12</v>
      </c>
      <c r="C18" s="211">
        <v>-12</v>
      </c>
      <c r="D18" s="211">
        <v>-12</v>
      </c>
      <c r="E18" s="211">
        <v>-12</v>
      </c>
      <c r="F18" s="211">
        <v>-12</v>
      </c>
      <c r="G18" s="211">
        <v>-12</v>
      </c>
      <c r="H18" s="211">
        <v>-12</v>
      </c>
      <c r="I18" s="211">
        <v>-12</v>
      </c>
      <c r="J18" s="211">
        <v>-12</v>
      </c>
      <c r="K18" s="211">
        <v>-12</v>
      </c>
      <c r="L18" s="211">
        <v>-12</v>
      </c>
      <c r="M18" s="211">
        <v>-12</v>
      </c>
      <c r="N18" s="211">
        <v>-12</v>
      </c>
      <c r="O18" s="211">
        <v>-12</v>
      </c>
      <c r="P18" s="211">
        <v>-12</v>
      </c>
      <c r="Q18" s="211">
        <v>-12</v>
      </c>
      <c r="R18" s="211">
        <v>-12</v>
      </c>
      <c r="S18" s="211">
        <v>-12</v>
      </c>
      <c r="T18" s="211">
        <v>-12</v>
      </c>
      <c r="U18" s="211">
        <v>-12</v>
      </c>
      <c r="V18" s="211">
        <v>-12</v>
      </c>
      <c r="W18" s="211">
        <v>-12</v>
      </c>
      <c r="X18" s="211">
        <v>-12</v>
      </c>
      <c r="Y18" s="211">
        <v>-12</v>
      </c>
      <c r="Z18" s="211">
        <v>-288</v>
      </c>
      <c r="AB18" s="209">
        <f t="shared" si="0"/>
        <v>-12</v>
      </c>
      <c r="AC18" s="209">
        <f t="shared" si="1"/>
        <v>-12</v>
      </c>
    </row>
    <row r="19" spans="1:29" x14ac:dyDescent="0.25">
      <c r="A19" s="210">
        <v>44850</v>
      </c>
      <c r="B19" s="211">
        <v>-12</v>
      </c>
      <c r="C19" s="211">
        <v>-13</v>
      </c>
      <c r="D19" s="211">
        <v>-13</v>
      </c>
      <c r="E19" s="211">
        <v>-13</v>
      </c>
      <c r="F19" s="211">
        <v>-13</v>
      </c>
      <c r="G19" s="211">
        <v>-13</v>
      </c>
      <c r="H19" s="211">
        <v>-13</v>
      </c>
      <c r="I19" s="211">
        <v>-13</v>
      </c>
      <c r="J19" s="211">
        <v>-13</v>
      </c>
      <c r="K19" s="211">
        <v>-13</v>
      </c>
      <c r="L19" s="211">
        <v>-13</v>
      </c>
      <c r="M19" s="211">
        <v>-13</v>
      </c>
      <c r="N19" s="211">
        <v>-12</v>
      </c>
      <c r="O19" s="211">
        <v>-12</v>
      </c>
      <c r="P19" s="211">
        <v>-12</v>
      </c>
      <c r="Q19" s="211">
        <v>-12</v>
      </c>
      <c r="R19" s="211">
        <v>-12</v>
      </c>
      <c r="S19" s="211">
        <v>-12</v>
      </c>
      <c r="T19" s="211">
        <v>-13</v>
      </c>
      <c r="U19" s="211">
        <v>-13</v>
      </c>
      <c r="V19" s="211">
        <v>-14</v>
      </c>
      <c r="W19" s="211">
        <v>-14</v>
      </c>
      <c r="X19" s="211">
        <v>-14</v>
      </c>
      <c r="Y19" s="211">
        <v>-14</v>
      </c>
      <c r="Z19" s="211">
        <v>-309</v>
      </c>
      <c r="AB19" s="209">
        <f t="shared" si="0"/>
        <v>-14</v>
      </c>
      <c r="AC19" s="209">
        <f t="shared" si="1"/>
        <v>-12</v>
      </c>
    </row>
    <row r="20" spans="1:29" x14ac:dyDescent="0.25">
      <c r="A20" s="210">
        <v>44851</v>
      </c>
      <c r="B20" s="211">
        <v>-13</v>
      </c>
      <c r="C20" s="211">
        <v>-13</v>
      </c>
      <c r="D20" s="211">
        <v>-18</v>
      </c>
      <c r="E20" s="211">
        <v>-20</v>
      </c>
      <c r="F20" s="211">
        <v>-20</v>
      </c>
      <c r="G20" s="211">
        <v>-22</v>
      </c>
      <c r="H20" s="211">
        <v>-22</v>
      </c>
      <c r="I20" s="211">
        <v>-22</v>
      </c>
      <c r="J20" s="211">
        <v>-22</v>
      </c>
      <c r="K20" s="211">
        <v>-22</v>
      </c>
      <c r="L20" s="211">
        <v>-22</v>
      </c>
      <c r="M20" s="211">
        <v>-22</v>
      </c>
      <c r="N20" s="211">
        <v>-22</v>
      </c>
      <c r="O20" s="211">
        <v>-22</v>
      </c>
      <c r="P20" s="211">
        <v>-22</v>
      </c>
      <c r="Q20" s="211">
        <v>-21</v>
      </c>
      <c r="R20" s="211">
        <v>-20</v>
      </c>
      <c r="S20" s="211">
        <v>-15</v>
      </c>
      <c r="T20" s="211">
        <v>-15</v>
      </c>
      <c r="U20" s="211">
        <v>-15</v>
      </c>
      <c r="V20" s="211">
        <v>-15</v>
      </c>
      <c r="W20" s="211">
        <v>-14</v>
      </c>
      <c r="X20" s="211">
        <v>-14</v>
      </c>
      <c r="Y20" s="211">
        <v>-14</v>
      </c>
      <c r="Z20" s="211">
        <v>-447</v>
      </c>
      <c r="AB20" s="209">
        <f t="shared" si="0"/>
        <v>-22</v>
      </c>
      <c r="AC20" s="209">
        <f t="shared" si="1"/>
        <v>-13</v>
      </c>
    </row>
    <row r="21" spans="1:29" x14ac:dyDescent="0.25">
      <c r="A21" s="210">
        <v>44852</v>
      </c>
      <c r="B21" s="211">
        <v>-13</v>
      </c>
      <c r="C21" s="211">
        <v>-13</v>
      </c>
      <c r="D21" s="211">
        <v>-10</v>
      </c>
      <c r="E21" s="211">
        <v>-10</v>
      </c>
      <c r="F21" s="211">
        <v>-13</v>
      </c>
      <c r="G21" s="211">
        <v>-13</v>
      </c>
      <c r="H21" s="211">
        <v>-14</v>
      </c>
      <c r="I21" s="211">
        <v>-14</v>
      </c>
      <c r="J21" s="211">
        <v>-14</v>
      </c>
      <c r="K21" s="211">
        <v>-15</v>
      </c>
      <c r="L21" s="211">
        <v>-14</v>
      </c>
      <c r="M21" s="211">
        <v>-14</v>
      </c>
      <c r="N21" s="211">
        <v>-14</v>
      </c>
      <c r="O21" s="211">
        <v>-14</v>
      </c>
      <c r="P21" s="211">
        <v>-14</v>
      </c>
      <c r="Q21" s="211">
        <v>-14</v>
      </c>
      <c r="R21" s="211">
        <v>-15</v>
      </c>
      <c r="S21" s="211">
        <v>-15</v>
      </c>
      <c r="T21" s="211">
        <v>-15</v>
      </c>
      <c r="U21" s="211">
        <v>-15</v>
      </c>
      <c r="V21" s="211">
        <v>-15</v>
      </c>
      <c r="W21" s="211">
        <v>-15</v>
      </c>
      <c r="X21" s="211">
        <v>-15</v>
      </c>
      <c r="Y21" s="211">
        <v>-14</v>
      </c>
      <c r="Z21" s="211">
        <v>-332</v>
      </c>
      <c r="AB21" s="209">
        <f t="shared" si="0"/>
        <v>-15</v>
      </c>
      <c r="AC21" s="209">
        <f t="shared" si="1"/>
        <v>-10</v>
      </c>
    </row>
    <row r="22" spans="1:29" x14ac:dyDescent="0.25">
      <c r="A22" s="210">
        <v>44853</v>
      </c>
      <c r="B22" s="211">
        <v>-14</v>
      </c>
      <c r="C22" s="211">
        <v>-14</v>
      </c>
      <c r="D22" s="211">
        <v>-15</v>
      </c>
      <c r="E22" s="211">
        <v>-15</v>
      </c>
      <c r="F22" s="211">
        <v>-15</v>
      </c>
      <c r="G22" s="211">
        <v>-16</v>
      </c>
      <c r="H22" s="211">
        <v>-16</v>
      </c>
      <c r="I22" s="211">
        <v>-16</v>
      </c>
      <c r="J22" s="211">
        <v>-16</v>
      </c>
      <c r="K22" s="211">
        <v>-16</v>
      </c>
      <c r="L22" s="211">
        <v>-16</v>
      </c>
      <c r="M22" s="211">
        <v>-16</v>
      </c>
      <c r="N22" s="211">
        <v>-16</v>
      </c>
      <c r="O22" s="211">
        <v>-16</v>
      </c>
      <c r="P22" s="211">
        <v>-16</v>
      </c>
      <c r="Q22" s="211">
        <v>-15</v>
      </c>
      <c r="R22" s="211">
        <v>-15</v>
      </c>
      <c r="S22" s="211">
        <v>-15</v>
      </c>
      <c r="T22" s="211">
        <v>-16</v>
      </c>
      <c r="U22" s="211">
        <v>-16</v>
      </c>
      <c r="V22" s="211">
        <v>-16</v>
      </c>
      <c r="W22" s="211">
        <v>-16</v>
      </c>
      <c r="X22" s="211">
        <v>-16</v>
      </c>
      <c r="Y22" s="211">
        <v>-16</v>
      </c>
      <c r="Z22" s="211">
        <v>-374</v>
      </c>
      <c r="AB22" s="209">
        <f t="shared" si="0"/>
        <v>-16</v>
      </c>
      <c r="AC22" s="209">
        <f t="shared" si="1"/>
        <v>-14</v>
      </c>
    </row>
    <row r="23" spans="1:29" x14ac:dyDescent="0.25">
      <c r="A23" s="210">
        <v>44854</v>
      </c>
      <c r="B23" s="211">
        <v>-13</v>
      </c>
      <c r="C23" s="211">
        <v>-13</v>
      </c>
      <c r="D23" s="211">
        <v>-13</v>
      </c>
      <c r="E23" s="211">
        <v>-13</v>
      </c>
      <c r="F23" s="211">
        <v>-14</v>
      </c>
      <c r="G23" s="211">
        <v>-14</v>
      </c>
      <c r="H23" s="211">
        <v>-14</v>
      </c>
      <c r="I23" s="211">
        <v>-14</v>
      </c>
      <c r="J23" s="211">
        <v>-14</v>
      </c>
      <c r="K23" s="211">
        <v>-14</v>
      </c>
      <c r="L23" s="211">
        <v>-13</v>
      </c>
      <c r="M23" s="211">
        <v>-13</v>
      </c>
      <c r="N23" s="211">
        <v>-13</v>
      </c>
      <c r="O23" s="211">
        <v>-12</v>
      </c>
      <c r="P23" s="211">
        <v>-12</v>
      </c>
      <c r="Q23" s="211">
        <v>-12</v>
      </c>
      <c r="R23" s="211">
        <v>-12</v>
      </c>
      <c r="S23" s="211">
        <v>-12</v>
      </c>
      <c r="T23" s="211">
        <v>-13</v>
      </c>
      <c r="U23" s="211">
        <v>-13</v>
      </c>
      <c r="V23" s="211">
        <v>-13</v>
      </c>
      <c r="W23" s="211">
        <v>-13</v>
      </c>
      <c r="X23" s="211">
        <v>-13</v>
      </c>
      <c r="Y23" s="211">
        <v>-13</v>
      </c>
      <c r="Z23" s="211">
        <v>-313</v>
      </c>
      <c r="AB23" s="209">
        <f t="shared" si="0"/>
        <v>-14</v>
      </c>
      <c r="AC23" s="209">
        <f t="shared" si="1"/>
        <v>-12</v>
      </c>
    </row>
    <row r="24" spans="1:29" x14ac:dyDescent="0.25">
      <c r="A24" s="210">
        <v>44855</v>
      </c>
      <c r="B24" s="211">
        <v>-15</v>
      </c>
      <c r="C24" s="211">
        <v>-14</v>
      </c>
      <c r="D24" s="211">
        <v>-14</v>
      </c>
      <c r="E24" s="211">
        <v>-14</v>
      </c>
      <c r="F24" s="211">
        <v>-14</v>
      </c>
      <c r="G24" s="211">
        <v>-14</v>
      </c>
      <c r="H24" s="211">
        <v>-14</v>
      </c>
      <c r="I24" s="211">
        <v>-14</v>
      </c>
      <c r="J24" s="211">
        <v>-15</v>
      </c>
      <c r="K24" s="211">
        <v>-15</v>
      </c>
      <c r="L24" s="211">
        <v>-15</v>
      </c>
      <c r="M24" s="211">
        <v>-15</v>
      </c>
      <c r="N24" s="211">
        <v>-15</v>
      </c>
      <c r="O24" s="211">
        <v>-15</v>
      </c>
      <c r="P24" s="211">
        <v>-15</v>
      </c>
      <c r="Q24" s="211">
        <v>-15</v>
      </c>
      <c r="R24" s="211">
        <v>-15</v>
      </c>
      <c r="S24" s="211">
        <v>-15</v>
      </c>
      <c r="T24" s="211">
        <v>-15</v>
      </c>
      <c r="U24" s="211">
        <v>-15</v>
      </c>
      <c r="V24" s="211">
        <v>-15</v>
      </c>
      <c r="W24" s="211">
        <v>-15</v>
      </c>
      <c r="X24" s="211">
        <v>-15</v>
      </c>
      <c r="Y24" s="211">
        <v>-15</v>
      </c>
      <c r="Z24" s="211">
        <v>-353</v>
      </c>
      <c r="AB24" s="209">
        <f t="shared" si="0"/>
        <v>-15</v>
      </c>
      <c r="AC24" s="209">
        <f t="shared" si="1"/>
        <v>-14</v>
      </c>
    </row>
    <row r="25" spans="1:29" x14ac:dyDescent="0.25">
      <c r="A25" s="210">
        <v>44856</v>
      </c>
      <c r="B25" s="211">
        <v>-14</v>
      </c>
      <c r="C25" s="211">
        <v>-14</v>
      </c>
      <c r="D25" s="211">
        <v>-14</v>
      </c>
      <c r="E25" s="211">
        <v>-14</v>
      </c>
      <c r="F25" s="211">
        <v>-14</v>
      </c>
      <c r="G25" s="211">
        <v>-14</v>
      </c>
      <c r="H25" s="211">
        <v>-14</v>
      </c>
      <c r="I25" s="211">
        <v>-14</v>
      </c>
      <c r="J25" s="211">
        <v>-14</v>
      </c>
      <c r="K25" s="211">
        <v>-14</v>
      </c>
      <c r="L25" s="211">
        <v>-14</v>
      </c>
      <c r="M25" s="211">
        <v>-14</v>
      </c>
      <c r="N25" s="211">
        <v>-14</v>
      </c>
      <c r="O25" s="211">
        <v>-15</v>
      </c>
      <c r="P25" s="211">
        <v>-15</v>
      </c>
      <c r="Q25" s="211">
        <v>-15</v>
      </c>
      <c r="R25" s="211">
        <v>-15</v>
      </c>
      <c r="S25" s="211">
        <v>-15</v>
      </c>
      <c r="T25" s="211">
        <v>-15</v>
      </c>
      <c r="U25" s="211">
        <v>-15</v>
      </c>
      <c r="V25" s="211">
        <v>-15</v>
      </c>
      <c r="W25" s="211">
        <v>-15</v>
      </c>
      <c r="X25" s="211">
        <v>-15</v>
      </c>
      <c r="Y25" s="211">
        <v>-15</v>
      </c>
      <c r="Z25" s="211">
        <v>-347</v>
      </c>
      <c r="AB25" s="209">
        <f t="shared" si="0"/>
        <v>-15</v>
      </c>
      <c r="AC25" s="209">
        <f t="shared" si="1"/>
        <v>-14</v>
      </c>
    </row>
    <row r="26" spans="1:29" x14ac:dyDescent="0.25">
      <c r="A26" s="210">
        <v>44857</v>
      </c>
      <c r="B26" s="211">
        <v>-15</v>
      </c>
      <c r="C26" s="211">
        <v>-15</v>
      </c>
      <c r="D26" s="211">
        <v>-14</v>
      </c>
      <c r="E26" s="211">
        <v>-14</v>
      </c>
      <c r="F26" s="211">
        <v>-15</v>
      </c>
      <c r="G26" s="211">
        <v>-15</v>
      </c>
      <c r="H26" s="211">
        <v>-15</v>
      </c>
      <c r="I26" s="211">
        <v>-15</v>
      </c>
      <c r="J26" s="211">
        <v>-14</v>
      </c>
      <c r="K26" s="211">
        <v>-14</v>
      </c>
      <c r="L26" s="211">
        <v>-14</v>
      </c>
      <c r="M26" s="211">
        <v>-14</v>
      </c>
      <c r="N26" s="211">
        <v>-14</v>
      </c>
      <c r="O26" s="211">
        <v>-14</v>
      </c>
      <c r="P26" s="211">
        <v>-14</v>
      </c>
      <c r="Q26" s="211">
        <v>-14</v>
      </c>
      <c r="R26" s="211">
        <v>-15</v>
      </c>
      <c r="S26" s="211">
        <v>-15</v>
      </c>
      <c r="T26" s="211">
        <v>-16</v>
      </c>
      <c r="U26" s="211">
        <v>-16</v>
      </c>
      <c r="V26" s="211">
        <v>-16</v>
      </c>
      <c r="W26" s="211">
        <v>-15</v>
      </c>
      <c r="X26" s="211">
        <v>-15</v>
      </c>
      <c r="Y26" s="211">
        <v>-15</v>
      </c>
      <c r="Z26" s="211">
        <v>-353</v>
      </c>
      <c r="AB26" s="209">
        <f t="shared" si="0"/>
        <v>-16</v>
      </c>
      <c r="AC26" s="209">
        <f t="shared" si="1"/>
        <v>-14</v>
      </c>
    </row>
    <row r="27" spans="1:29" x14ac:dyDescent="0.25">
      <c r="A27" s="210">
        <v>44858</v>
      </c>
      <c r="B27" s="211">
        <v>-16</v>
      </c>
      <c r="C27" s="211">
        <v>-16</v>
      </c>
      <c r="D27" s="211">
        <v>-16</v>
      </c>
      <c r="E27" s="211">
        <v>-16</v>
      </c>
      <c r="F27" s="211">
        <v>-17</v>
      </c>
      <c r="G27" s="211">
        <v>-17</v>
      </c>
      <c r="H27" s="211">
        <v>-17</v>
      </c>
      <c r="I27" s="211">
        <v>-17</v>
      </c>
      <c r="J27" s="211">
        <v>-17</v>
      </c>
      <c r="K27" s="211">
        <v>-16</v>
      </c>
      <c r="L27" s="211">
        <v>-17</v>
      </c>
      <c r="M27" s="211">
        <v>-17</v>
      </c>
      <c r="N27" s="211">
        <v>-17</v>
      </c>
      <c r="O27" s="211">
        <v>-17</v>
      </c>
      <c r="P27" s="211">
        <v>-17</v>
      </c>
      <c r="Q27" s="211">
        <v>-17</v>
      </c>
      <c r="R27" s="211">
        <v>-16</v>
      </c>
      <c r="S27" s="211">
        <v>-16</v>
      </c>
      <c r="T27" s="211">
        <v>-17</v>
      </c>
      <c r="U27" s="211">
        <v>-16</v>
      </c>
      <c r="V27" s="211">
        <v>-16</v>
      </c>
      <c r="W27" s="211">
        <v>-18</v>
      </c>
      <c r="X27" s="211">
        <v>-18</v>
      </c>
      <c r="Y27" s="211">
        <v>-18</v>
      </c>
      <c r="Z27" s="211">
        <v>-402</v>
      </c>
      <c r="AB27" s="209">
        <f t="shared" si="0"/>
        <v>-18</v>
      </c>
      <c r="AC27" s="209">
        <f t="shared" si="1"/>
        <v>-16</v>
      </c>
    </row>
    <row r="28" spans="1:29" x14ac:dyDescent="0.25">
      <c r="A28" s="210">
        <v>44859</v>
      </c>
      <c r="B28" s="211">
        <v>-14</v>
      </c>
      <c r="C28" s="211">
        <v>-14</v>
      </c>
      <c r="D28" s="211">
        <v>-14</v>
      </c>
      <c r="E28" s="211">
        <v>-14</v>
      </c>
      <c r="F28" s="211">
        <v>-14</v>
      </c>
      <c r="G28" s="211">
        <v>-14</v>
      </c>
      <c r="H28" s="211">
        <v>-15</v>
      </c>
      <c r="I28" s="211">
        <v>-15</v>
      </c>
      <c r="J28" s="211">
        <v>-15</v>
      </c>
      <c r="K28" s="211">
        <v>-15</v>
      </c>
      <c r="L28" s="211">
        <v>-14</v>
      </c>
      <c r="M28" s="211">
        <v>-15</v>
      </c>
      <c r="N28" s="211">
        <v>-15</v>
      </c>
      <c r="O28" s="211">
        <v>-14</v>
      </c>
      <c r="P28" s="211">
        <v>-14</v>
      </c>
      <c r="Q28" s="211">
        <v>-14</v>
      </c>
      <c r="R28" s="211">
        <v>-14</v>
      </c>
      <c r="S28" s="211">
        <v>-14</v>
      </c>
      <c r="T28" s="211">
        <v>-14</v>
      </c>
      <c r="U28" s="211">
        <v>-14</v>
      </c>
      <c r="V28" s="211">
        <v>-14</v>
      </c>
      <c r="W28" s="211">
        <v>-14</v>
      </c>
      <c r="X28" s="211">
        <v>-14</v>
      </c>
      <c r="Y28" s="211">
        <v>-14</v>
      </c>
      <c r="Z28" s="211">
        <v>-342</v>
      </c>
      <c r="AB28" s="209">
        <f t="shared" si="0"/>
        <v>-15</v>
      </c>
      <c r="AC28" s="209">
        <f t="shared" si="1"/>
        <v>-14</v>
      </c>
    </row>
    <row r="29" spans="1:29" x14ac:dyDescent="0.25">
      <c r="A29" s="210">
        <v>44860</v>
      </c>
      <c r="B29" s="211">
        <v>-16</v>
      </c>
      <c r="C29" s="211">
        <v>-16</v>
      </c>
      <c r="D29" s="211">
        <v>-16</v>
      </c>
      <c r="E29" s="211">
        <v>-16</v>
      </c>
      <c r="F29" s="211">
        <v>-16</v>
      </c>
      <c r="G29" s="211">
        <v>-19</v>
      </c>
      <c r="H29" s="211">
        <v>-16</v>
      </c>
      <c r="I29" s="211">
        <v>-16</v>
      </c>
      <c r="J29" s="211">
        <v>-17</v>
      </c>
      <c r="K29" s="211">
        <v>-17</v>
      </c>
      <c r="L29" s="211">
        <v>-17</v>
      </c>
      <c r="M29" s="211">
        <v>-12</v>
      </c>
      <c r="N29" s="211">
        <v>-15</v>
      </c>
      <c r="O29" s="211">
        <v>-17</v>
      </c>
      <c r="P29" s="211">
        <v>-17</v>
      </c>
      <c r="Q29" s="211">
        <v>-17</v>
      </c>
      <c r="R29" s="211">
        <v>-17</v>
      </c>
      <c r="S29" s="211">
        <v>-17</v>
      </c>
      <c r="T29" s="211">
        <v>-17</v>
      </c>
      <c r="U29" s="211">
        <v>-17</v>
      </c>
      <c r="V29" s="211">
        <v>-17</v>
      </c>
      <c r="W29" s="211">
        <v>-17</v>
      </c>
      <c r="X29" s="211">
        <v>-17</v>
      </c>
      <c r="Y29" s="211">
        <v>-17</v>
      </c>
      <c r="Z29" s="211">
        <v>-396</v>
      </c>
      <c r="AB29" s="209">
        <f t="shared" si="0"/>
        <v>-19</v>
      </c>
      <c r="AC29" s="209">
        <f t="shared" si="1"/>
        <v>-12</v>
      </c>
    </row>
    <row r="30" spans="1:29" x14ac:dyDescent="0.25">
      <c r="A30" s="210">
        <v>44861</v>
      </c>
      <c r="B30" s="211">
        <v>-14</v>
      </c>
      <c r="C30" s="211">
        <v>-14</v>
      </c>
      <c r="D30" s="211">
        <v>-15</v>
      </c>
      <c r="E30" s="211">
        <v>-15</v>
      </c>
      <c r="F30" s="211">
        <v>-15</v>
      </c>
      <c r="G30" s="211">
        <v>-16</v>
      </c>
      <c r="H30" s="211">
        <v>-16</v>
      </c>
      <c r="I30" s="211">
        <v>-16</v>
      </c>
      <c r="J30" s="211">
        <v>-16</v>
      </c>
      <c r="K30" s="211">
        <v>-16</v>
      </c>
      <c r="L30" s="211">
        <v>-15</v>
      </c>
      <c r="M30" s="211">
        <v>-16</v>
      </c>
      <c r="N30" s="211">
        <v>-13</v>
      </c>
      <c r="O30" s="211">
        <v>-11</v>
      </c>
      <c r="P30" s="211">
        <v>-15</v>
      </c>
      <c r="Q30" s="211">
        <v>-15</v>
      </c>
      <c r="R30" s="211">
        <v>-15</v>
      </c>
      <c r="S30" s="211">
        <v>-15</v>
      </c>
      <c r="T30" s="211">
        <v>-15</v>
      </c>
      <c r="U30" s="211">
        <v>-15</v>
      </c>
      <c r="V30" s="211">
        <v>-16</v>
      </c>
      <c r="W30" s="211">
        <v>-16</v>
      </c>
      <c r="X30" s="211">
        <v>-16</v>
      </c>
      <c r="Y30" s="211">
        <v>-16</v>
      </c>
      <c r="Z30" s="211">
        <v>-362</v>
      </c>
      <c r="AB30" s="209">
        <f t="shared" si="0"/>
        <v>-16</v>
      </c>
      <c r="AC30" s="209">
        <f t="shared" si="1"/>
        <v>-11</v>
      </c>
    </row>
    <row r="31" spans="1:29" x14ac:dyDescent="0.25">
      <c r="A31" s="210">
        <v>44862</v>
      </c>
      <c r="B31" s="211">
        <v>-14</v>
      </c>
      <c r="C31" s="211">
        <v>-14</v>
      </c>
      <c r="D31" s="211">
        <v>-20</v>
      </c>
      <c r="E31" s="211">
        <v>-22</v>
      </c>
      <c r="F31" s="211">
        <v>-22</v>
      </c>
      <c r="G31" s="211">
        <v>-22</v>
      </c>
      <c r="H31" s="211">
        <v>-22</v>
      </c>
      <c r="I31" s="211">
        <v>-22</v>
      </c>
      <c r="J31" s="211">
        <v>-22</v>
      </c>
      <c r="K31" s="211">
        <v>-22</v>
      </c>
      <c r="L31" s="211">
        <v>-22</v>
      </c>
      <c r="M31" s="211">
        <v>-22</v>
      </c>
      <c r="N31" s="211">
        <v>-22</v>
      </c>
      <c r="O31" s="211">
        <v>-22</v>
      </c>
      <c r="P31" s="211">
        <v>-22</v>
      </c>
      <c r="Q31" s="211">
        <v>-21</v>
      </c>
      <c r="R31" s="211">
        <v>-21</v>
      </c>
      <c r="S31" s="211">
        <v>-21</v>
      </c>
      <c r="T31" s="211">
        <v>-21</v>
      </c>
      <c r="U31" s="211">
        <v>-21</v>
      </c>
      <c r="V31" s="211">
        <v>-21</v>
      </c>
      <c r="W31" s="211">
        <v>-22</v>
      </c>
      <c r="X31" s="211">
        <v>-23</v>
      </c>
      <c r="Y31" s="211">
        <v>-24</v>
      </c>
      <c r="Z31" s="211">
        <v>-507</v>
      </c>
      <c r="AB31" s="209">
        <f t="shared" si="0"/>
        <v>-24</v>
      </c>
      <c r="AC31" s="209">
        <f t="shared" si="1"/>
        <v>-14</v>
      </c>
    </row>
    <row r="32" spans="1:29" x14ac:dyDescent="0.25">
      <c r="A32" s="210">
        <v>44863</v>
      </c>
      <c r="B32" s="211">
        <v>-24</v>
      </c>
      <c r="C32" s="211">
        <v>-24</v>
      </c>
      <c r="D32" s="211">
        <v>-24</v>
      </c>
      <c r="E32" s="211">
        <v>-24</v>
      </c>
      <c r="F32" s="211">
        <v>-27</v>
      </c>
      <c r="G32" s="211">
        <v>-28</v>
      </c>
      <c r="H32" s="211">
        <v>-28</v>
      </c>
      <c r="I32" s="211">
        <v>-28</v>
      </c>
      <c r="J32" s="211">
        <v>-29</v>
      </c>
      <c r="K32" s="211">
        <v>-29</v>
      </c>
      <c r="L32" s="211">
        <v>-29</v>
      </c>
      <c r="M32" s="211">
        <v>-29</v>
      </c>
      <c r="N32" s="211">
        <v>-29</v>
      </c>
      <c r="O32" s="211">
        <v>-29</v>
      </c>
      <c r="P32" s="211">
        <v>-29</v>
      </c>
      <c r="Q32" s="211">
        <v>-29</v>
      </c>
      <c r="R32" s="211">
        <v>-29</v>
      </c>
      <c r="S32" s="211">
        <v>-29</v>
      </c>
      <c r="T32" s="211">
        <v>-29</v>
      </c>
      <c r="U32" s="211">
        <v>-29</v>
      </c>
      <c r="V32" s="211">
        <v>-29</v>
      </c>
      <c r="W32" s="211">
        <v>-30</v>
      </c>
      <c r="X32" s="211">
        <v>-30</v>
      </c>
      <c r="Y32" s="211">
        <v>-30</v>
      </c>
      <c r="Z32" s="211">
        <v>-674</v>
      </c>
      <c r="AB32" s="209">
        <f t="shared" si="0"/>
        <v>-30</v>
      </c>
      <c r="AC32" s="209">
        <f t="shared" si="1"/>
        <v>-24</v>
      </c>
    </row>
    <row r="33" spans="1:29" x14ac:dyDescent="0.25">
      <c r="A33" s="210">
        <v>44864</v>
      </c>
      <c r="B33" s="211">
        <v>-30</v>
      </c>
      <c r="C33" s="211">
        <v>-30</v>
      </c>
      <c r="D33" s="211">
        <v>-31</v>
      </c>
      <c r="E33" s="211">
        <v>-31</v>
      </c>
      <c r="F33" s="211">
        <v>-31</v>
      </c>
      <c r="G33" s="211">
        <v>-31</v>
      </c>
      <c r="H33" s="211">
        <v>-31</v>
      </c>
      <c r="I33" s="211">
        <v>-31</v>
      </c>
      <c r="J33" s="211">
        <v>-31</v>
      </c>
      <c r="K33" s="211">
        <v>-31</v>
      </c>
      <c r="L33" s="211">
        <v>4</v>
      </c>
      <c r="M33" s="211">
        <v>143</v>
      </c>
      <c r="N33" s="211">
        <v>170</v>
      </c>
      <c r="O33" s="211">
        <v>172</v>
      </c>
      <c r="P33" s="211">
        <v>190</v>
      </c>
      <c r="Q33" s="211">
        <v>190</v>
      </c>
      <c r="R33" s="211">
        <v>213</v>
      </c>
      <c r="S33" s="211">
        <v>383</v>
      </c>
      <c r="T33" s="211">
        <v>425</v>
      </c>
      <c r="U33" s="211">
        <v>416</v>
      </c>
      <c r="V33" s="211">
        <v>410</v>
      </c>
      <c r="W33" s="211">
        <v>406</v>
      </c>
      <c r="X33" s="211">
        <v>397</v>
      </c>
      <c r="Y33" s="211">
        <v>395</v>
      </c>
      <c r="Z33" s="211">
        <v>3606</v>
      </c>
      <c r="AB33" s="209">
        <f t="shared" si="0"/>
        <v>-31</v>
      </c>
      <c r="AC33" s="209">
        <f t="shared" si="1"/>
        <v>425</v>
      </c>
    </row>
    <row r="34" spans="1:29" x14ac:dyDescent="0.25">
      <c r="A34" s="210">
        <v>44865</v>
      </c>
      <c r="B34" s="211">
        <v>316</v>
      </c>
      <c r="C34" s="211">
        <v>350</v>
      </c>
      <c r="D34" s="211">
        <v>376</v>
      </c>
      <c r="E34" s="211">
        <v>410</v>
      </c>
      <c r="F34" s="211">
        <v>464</v>
      </c>
      <c r="G34" s="211">
        <v>540</v>
      </c>
      <c r="H34" s="211">
        <v>614</v>
      </c>
      <c r="I34" s="211">
        <v>667</v>
      </c>
      <c r="J34" s="211">
        <v>712</v>
      </c>
      <c r="K34" s="211">
        <v>762</v>
      </c>
      <c r="L34" s="211">
        <v>812</v>
      </c>
      <c r="M34" s="211">
        <v>817</v>
      </c>
      <c r="N34" s="211">
        <v>806</v>
      </c>
      <c r="O34" s="211">
        <v>797</v>
      </c>
      <c r="P34" s="211">
        <v>796</v>
      </c>
      <c r="Q34" s="211">
        <v>797</v>
      </c>
      <c r="R34" s="211">
        <v>797</v>
      </c>
      <c r="S34" s="211">
        <v>795</v>
      </c>
      <c r="T34" s="211">
        <v>794</v>
      </c>
      <c r="U34" s="211">
        <v>785</v>
      </c>
      <c r="V34" s="211">
        <v>774</v>
      </c>
      <c r="W34" s="211">
        <v>764</v>
      </c>
      <c r="X34" s="211">
        <v>755</v>
      </c>
      <c r="Y34" s="211">
        <v>747</v>
      </c>
      <c r="Z34" s="211">
        <v>16247</v>
      </c>
      <c r="AB34" s="209">
        <f t="shared" si="0"/>
        <v>316</v>
      </c>
      <c r="AC34" s="209">
        <f t="shared" si="1"/>
        <v>817</v>
      </c>
    </row>
    <row r="35" spans="1:29" x14ac:dyDescent="0.25">
      <c r="A35" s="210" t="s">
        <v>107</v>
      </c>
      <c r="B35" s="211">
        <v>-99</v>
      </c>
      <c r="C35" s="211">
        <v>-67</v>
      </c>
      <c r="D35" s="211">
        <v>-51</v>
      </c>
      <c r="E35" s="211">
        <v>-20</v>
      </c>
      <c r="F35" s="211">
        <v>24</v>
      </c>
      <c r="G35" s="211">
        <v>90</v>
      </c>
      <c r="H35" s="211">
        <v>165</v>
      </c>
      <c r="I35" s="211">
        <v>217</v>
      </c>
      <c r="J35" s="211">
        <v>262</v>
      </c>
      <c r="K35" s="211">
        <v>309</v>
      </c>
      <c r="L35" s="211">
        <v>400</v>
      </c>
      <c r="M35" s="211">
        <v>546</v>
      </c>
      <c r="N35" s="211">
        <v>563</v>
      </c>
      <c r="O35" s="211">
        <v>557</v>
      </c>
      <c r="P35" s="211">
        <v>570</v>
      </c>
      <c r="Q35" s="211">
        <v>575</v>
      </c>
      <c r="R35" s="211">
        <v>596</v>
      </c>
      <c r="S35" s="211">
        <v>771</v>
      </c>
      <c r="T35" s="211">
        <v>806</v>
      </c>
      <c r="U35" s="211">
        <v>788</v>
      </c>
      <c r="V35" s="211">
        <v>763</v>
      </c>
      <c r="W35" s="211">
        <v>750</v>
      </c>
      <c r="X35" s="211">
        <v>731</v>
      </c>
      <c r="Y35" s="211">
        <v>722</v>
      </c>
      <c r="Z35" s="211">
        <v>9968</v>
      </c>
    </row>
    <row r="36" spans="1:29" x14ac:dyDescent="0.25">
      <c r="Y36" s="212" t="s">
        <v>0</v>
      </c>
      <c r="Z36" s="213">
        <f>SUM(Z4:Z34)</f>
        <v>9968</v>
      </c>
    </row>
    <row r="37" spans="1:29" x14ac:dyDescent="0.25">
      <c r="Y37" s="214" t="s">
        <v>102</v>
      </c>
      <c r="Z37" s="215">
        <v>0</v>
      </c>
    </row>
    <row r="38" spans="1:29" x14ac:dyDescent="0.25">
      <c r="Y38" s="214" t="s">
        <v>162</v>
      </c>
      <c r="Z38" s="215">
        <f>Z36+Z37</f>
        <v>9968</v>
      </c>
    </row>
    <row r="39" spans="1:29" x14ac:dyDescent="0.25">
      <c r="Y39" s="214" t="s">
        <v>104</v>
      </c>
      <c r="Z39" s="215">
        <f>SUM(B4:Y32,B33:K33)</f>
        <v>-10193</v>
      </c>
    </row>
    <row r="40" spans="1:29" x14ac:dyDescent="0.25">
      <c r="Y40" s="214" t="s">
        <v>103</v>
      </c>
      <c r="Z40" s="216">
        <f>Z38-Z39</f>
        <v>20161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C40"/>
  <sheetViews>
    <sheetView zoomScale="90" zoomScaleNormal="90" workbookViewId="0">
      <selection activeCell="AD41" sqref="AD41"/>
    </sheetView>
  </sheetViews>
  <sheetFormatPr defaultRowHeight="15" x14ac:dyDescent="0.25"/>
  <cols>
    <col min="1" max="1" width="10.21875" style="209" bestFit="1" customWidth="1"/>
    <col min="2" max="2" width="7.88671875" style="209" bestFit="1" customWidth="1"/>
    <col min="3" max="10" width="6.6640625" style="209" bestFit="1" customWidth="1"/>
    <col min="11" max="25" width="7.44140625" style="209" bestFit="1" customWidth="1"/>
    <col min="26" max="26" width="9.33203125" style="209" bestFit="1" customWidth="1"/>
    <col min="27" max="27" width="4.109375" style="209" customWidth="1"/>
    <col min="28" max="29" width="5.21875" style="209" bestFit="1" customWidth="1"/>
    <col min="30" max="16384" width="8.88671875" style="209"/>
  </cols>
  <sheetData>
    <row r="1" spans="1:29" x14ac:dyDescent="0.25">
      <c r="A1" s="209" t="s">
        <v>133</v>
      </c>
      <c r="B1" s="209" t="s">
        <v>5</v>
      </c>
    </row>
    <row r="3" spans="1:29" x14ac:dyDescent="0.25">
      <c r="A3" s="209" t="s">
        <v>135</v>
      </c>
      <c r="B3" s="209" t="s">
        <v>136</v>
      </c>
      <c r="C3" s="209" t="s">
        <v>137</v>
      </c>
      <c r="D3" s="209" t="s">
        <v>138</v>
      </c>
      <c r="E3" s="209" t="s">
        <v>139</v>
      </c>
      <c r="F3" s="209" t="s">
        <v>140</v>
      </c>
      <c r="G3" s="209" t="s">
        <v>141</v>
      </c>
      <c r="H3" s="209" t="s">
        <v>142</v>
      </c>
      <c r="I3" s="209" t="s">
        <v>143</v>
      </c>
      <c r="J3" s="209" t="s">
        <v>144</v>
      </c>
      <c r="K3" s="209" t="s">
        <v>145</v>
      </c>
      <c r="L3" s="209" t="s">
        <v>146</v>
      </c>
      <c r="M3" s="209" t="s">
        <v>147</v>
      </c>
      <c r="N3" s="209" t="s">
        <v>148</v>
      </c>
      <c r="O3" s="209" t="s">
        <v>149</v>
      </c>
      <c r="P3" s="209" t="s">
        <v>150</v>
      </c>
      <c r="Q3" s="209" t="s">
        <v>151</v>
      </c>
      <c r="R3" s="209" t="s">
        <v>152</v>
      </c>
      <c r="S3" s="209" t="s">
        <v>153</v>
      </c>
      <c r="T3" s="209" t="s">
        <v>154</v>
      </c>
      <c r="U3" s="209" t="s">
        <v>155</v>
      </c>
      <c r="V3" s="209" t="s">
        <v>156</v>
      </c>
      <c r="W3" s="209" t="s">
        <v>157</v>
      </c>
      <c r="X3" s="209" t="s">
        <v>158</v>
      </c>
      <c r="Y3" s="209" t="s">
        <v>159</v>
      </c>
      <c r="Z3" s="209" t="s">
        <v>160</v>
      </c>
      <c r="AB3" s="209" t="s">
        <v>161</v>
      </c>
      <c r="AC3" s="209" t="s">
        <v>161</v>
      </c>
    </row>
    <row r="4" spans="1:29" x14ac:dyDescent="0.25">
      <c r="A4" s="210">
        <v>44835</v>
      </c>
      <c r="B4" s="211">
        <v>1151</v>
      </c>
      <c r="C4" s="211">
        <v>1153</v>
      </c>
      <c r="D4" s="211">
        <v>1088</v>
      </c>
      <c r="E4" s="211">
        <v>950</v>
      </c>
      <c r="F4" s="211">
        <v>813</v>
      </c>
      <c r="G4" s="211">
        <v>764</v>
      </c>
      <c r="H4" s="211">
        <v>762</v>
      </c>
      <c r="I4" s="211">
        <v>763</v>
      </c>
      <c r="J4" s="211">
        <v>769</v>
      </c>
      <c r="K4" s="211">
        <v>769</v>
      </c>
      <c r="L4" s="211">
        <v>770</v>
      </c>
      <c r="M4" s="211">
        <v>766</v>
      </c>
      <c r="N4" s="211">
        <v>737</v>
      </c>
      <c r="O4" s="211">
        <v>730</v>
      </c>
      <c r="P4" s="211">
        <v>730</v>
      </c>
      <c r="Q4" s="211">
        <v>732</v>
      </c>
      <c r="R4" s="211">
        <v>748</v>
      </c>
      <c r="S4" s="211">
        <v>747</v>
      </c>
      <c r="T4" s="211">
        <v>746</v>
      </c>
      <c r="U4" s="211">
        <v>746</v>
      </c>
      <c r="V4" s="211">
        <v>746</v>
      </c>
      <c r="W4" s="211">
        <v>747</v>
      </c>
      <c r="X4" s="211">
        <v>747</v>
      </c>
      <c r="Y4" s="211">
        <v>748</v>
      </c>
      <c r="Z4" s="211">
        <v>19422</v>
      </c>
      <c r="AB4" s="209">
        <f>MIN(B4:Y4)</f>
        <v>730</v>
      </c>
      <c r="AC4" s="209">
        <f>MAX(B4:Y4)</f>
        <v>1153</v>
      </c>
    </row>
    <row r="5" spans="1:29" x14ac:dyDescent="0.25">
      <c r="A5" s="210">
        <v>44836</v>
      </c>
      <c r="B5" s="211">
        <v>759</v>
      </c>
      <c r="C5" s="211">
        <v>759</v>
      </c>
      <c r="D5" s="211">
        <v>761</v>
      </c>
      <c r="E5" s="211">
        <v>769</v>
      </c>
      <c r="F5" s="211">
        <v>857</v>
      </c>
      <c r="G5" s="211">
        <v>979</v>
      </c>
      <c r="H5" s="211">
        <v>1094</v>
      </c>
      <c r="I5" s="211">
        <v>1130</v>
      </c>
      <c r="J5" s="211">
        <v>1141</v>
      </c>
      <c r="K5" s="211">
        <v>1161</v>
      </c>
      <c r="L5" s="211">
        <v>1166</v>
      </c>
      <c r="M5" s="211">
        <v>1169</v>
      </c>
      <c r="N5" s="211">
        <v>1165</v>
      </c>
      <c r="O5" s="211">
        <v>1163</v>
      </c>
      <c r="P5" s="211">
        <v>1165</v>
      </c>
      <c r="Q5" s="211">
        <v>1167</v>
      </c>
      <c r="R5" s="211">
        <v>1173</v>
      </c>
      <c r="S5" s="211">
        <v>1173</v>
      </c>
      <c r="T5" s="211">
        <v>1174</v>
      </c>
      <c r="U5" s="211">
        <v>1174</v>
      </c>
      <c r="V5" s="211">
        <v>1174</v>
      </c>
      <c r="W5" s="211">
        <v>1174</v>
      </c>
      <c r="X5" s="211">
        <v>1175</v>
      </c>
      <c r="Y5" s="211">
        <v>1176</v>
      </c>
      <c r="Z5" s="211">
        <v>25798</v>
      </c>
      <c r="AB5" s="209">
        <f t="shared" ref="AB5:AB34" si="0">MIN(B5:Y5)</f>
        <v>759</v>
      </c>
      <c r="AC5" s="209">
        <f t="shared" ref="AC5:AC34" si="1">MAX(B5:Y5)</f>
        <v>1176</v>
      </c>
    </row>
    <row r="6" spans="1:29" x14ac:dyDescent="0.25">
      <c r="A6" s="210">
        <v>44837</v>
      </c>
      <c r="B6" s="211">
        <v>1188</v>
      </c>
      <c r="C6" s="211">
        <v>1189</v>
      </c>
      <c r="D6" s="211">
        <v>1189</v>
      </c>
      <c r="E6" s="211">
        <v>1184</v>
      </c>
      <c r="F6" s="211">
        <v>1184</v>
      </c>
      <c r="G6" s="211">
        <v>1184</v>
      </c>
      <c r="H6" s="211">
        <v>1184</v>
      </c>
      <c r="I6" s="211">
        <v>1181</v>
      </c>
      <c r="J6" s="211">
        <v>1182</v>
      </c>
      <c r="K6" s="211">
        <v>1182</v>
      </c>
      <c r="L6" s="211">
        <v>1181</v>
      </c>
      <c r="M6" s="211">
        <v>1181</v>
      </c>
      <c r="N6" s="211">
        <v>1181</v>
      </c>
      <c r="O6" s="211">
        <v>1181</v>
      </c>
      <c r="P6" s="211">
        <v>1181</v>
      </c>
      <c r="Q6" s="211">
        <v>1182</v>
      </c>
      <c r="R6" s="211">
        <v>1183</v>
      </c>
      <c r="S6" s="211">
        <v>1182</v>
      </c>
      <c r="T6" s="211">
        <v>1181</v>
      </c>
      <c r="U6" s="211">
        <v>1181</v>
      </c>
      <c r="V6" s="211">
        <v>1180</v>
      </c>
      <c r="W6" s="211">
        <v>1184</v>
      </c>
      <c r="X6" s="211">
        <v>1187</v>
      </c>
      <c r="Y6" s="211">
        <v>1188</v>
      </c>
      <c r="Z6" s="211">
        <v>28400</v>
      </c>
      <c r="AB6" s="209">
        <f t="shared" si="0"/>
        <v>1180</v>
      </c>
      <c r="AC6" s="209">
        <f t="shared" si="1"/>
        <v>1189</v>
      </c>
    </row>
    <row r="7" spans="1:29" x14ac:dyDescent="0.25">
      <c r="A7" s="210">
        <v>44838</v>
      </c>
      <c r="B7" s="211">
        <v>1132</v>
      </c>
      <c r="C7" s="211">
        <v>1133</v>
      </c>
      <c r="D7" s="211">
        <v>1133</v>
      </c>
      <c r="E7" s="211">
        <v>1133</v>
      </c>
      <c r="F7" s="211">
        <v>1134</v>
      </c>
      <c r="G7" s="211">
        <v>1133</v>
      </c>
      <c r="H7" s="211">
        <v>1132</v>
      </c>
      <c r="I7" s="211">
        <v>1132</v>
      </c>
      <c r="J7" s="211">
        <v>1132</v>
      </c>
      <c r="K7" s="211">
        <v>1132</v>
      </c>
      <c r="L7" s="211">
        <v>1131</v>
      </c>
      <c r="M7" s="211">
        <v>1131</v>
      </c>
      <c r="N7" s="211">
        <v>1131</v>
      </c>
      <c r="O7" s="211">
        <v>1131</v>
      </c>
      <c r="P7" s="211">
        <v>1131</v>
      </c>
      <c r="Q7" s="211">
        <v>1131</v>
      </c>
      <c r="R7" s="211">
        <v>1130</v>
      </c>
      <c r="S7" s="211">
        <v>1130</v>
      </c>
      <c r="T7" s="211">
        <v>1130</v>
      </c>
      <c r="U7" s="211">
        <v>1130</v>
      </c>
      <c r="V7" s="211">
        <v>1129</v>
      </c>
      <c r="W7" s="211">
        <v>1129</v>
      </c>
      <c r="X7" s="211">
        <v>1130</v>
      </c>
      <c r="Y7" s="211">
        <v>1131</v>
      </c>
      <c r="Z7" s="211">
        <v>27151</v>
      </c>
      <c r="AB7" s="209">
        <f t="shared" si="0"/>
        <v>1129</v>
      </c>
      <c r="AC7" s="209">
        <f t="shared" si="1"/>
        <v>1134</v>
      </c>
    </row>
    <row r="8" spans="1:29" x14ac:dyDescent="0.25">
      <c r="A8" s="210">
        <v>44839</v>
      </c>
      <c r="B8" s="211">
        <v>1179</v>
      </c>
      <c r="C8" s="211">
        <v>1180</v>
      </c>
      <c r="D8" s="211">
        <v>1180</v>
      </c>
      <c r="E8" s="211">
        <v>1180</v>
      </c>
      <c r="F8" s="211">
        <v>1180</v>
      </c>
      <c r="G8" s="211">
        <v>1180</v>
      </c>
      <c r="H8" s="211">
        <v>1179</v>
      </c>
      <c r="I8" s="211">
        <v>1178</v>
      </c>
      <c r="J8" s="211">
        <v>1178</v>
      </c>
      <c r="K8" s="211">
        <v>1178</v>
      </c>
      <c r="L8" s="211">
        <v>1178</v>
      </c>
      <c r="M8" s="211">
        <v>1178</v>
      </c>
      <c r="N8" s="211">
        <v>1179</v>
      </c>
      <c r="O8" s="211">
        <v>1179</v>
      </c>
      <c r="P8" s="211">
        <v>1179</v>
      </c>
      <c r="Q8" s="211">
        <v>1179</v>
      </c>
      <c r="R8" s="211">
        <v>1178</v>
      </c>
      <c r="S8" s="211">
        <v>1178</v>
      </c>
      <c r="T8" s="211">
        <v>1178</v>
      </c>
      <c r="U8" s="211">
        <v>1177</v>
      </c>
      <c r="V8" s="211">
        <v>1177</v>
      </c>
      <c r="W8" s="211">
        <v>1178</v>
      </c>
      <c r="X8" s="211">
        <v>1178</v>
      </c>
      <c r="Y8" s="211">
        <v>1179</v>
      </c>
      <c r="Z8" s="211">
        <v>28287</v>
      </c>
      <c r="AB8" s="209">
        <f t="shared" si="0"/>
        <v>1177</v>
      </c>
      <c r="AC8" s="209">
        <f t="shared" si="1"/>
        <v>1180</v>
      </c>
    </row>
    <row r="9" spans="1:29" x14ac:dyDescent="0.25">
      <c r="A9" s="210">
        <v>44840</v>
      </c>
      <c r="B9" s="211">
        <v>1186</v>
      </c>
      <c r="C9" s="211">
        <v>1186</v>
      </c>
      <c r="D9" s="211">
        <v>1186</v>
      </c>
      <c r="E9" s="211">
        <v>1182</v>
      </c>
      <c r="F9" s="211">
        <v>1186</v>
      </c>
      <c r="G9" s="211">
        <v>1186</v>
      </c>
      <c r="H9" s="211">
        <v>1185</v>
      </c>
      <c r="I9" s="211">
        <v>1184</v>
      </c>
      <c r="J9" s="211">
        <v>1186</v>
      </c>
      <c r="K9" s="211">
        <v>1187</v>
      </c>
      <c r="L9" s="211">
        <v>1187</v>
      </c>
      <c r="M9" s="211">
        <v>1186</v>
      </c>
      <c r="N9" s="211">
        <v>1187</v>
      </c>
      <c r="O9" s="211">
        <v>1186</v>
      </c>
      <c r="P9" s="211">
        <v>1185</v>
      </c>
      <c r="Q9" s="211">
        <v>1184</v>
      </c>
      <c r="R9" s="211">
        <v>1183</v>
      </c>
      <c r="S9" s="211">
        <v>1183</v>
      </c>
      <c r="T9" s="211">
        <v>1182</v>
      </c>
      <c r="U9" s="211">
        <v>1180</v>
      </c>
      <c r="V9" s="211">
        <v>1181</v>
      </c>
      <c r="W9" s="211">
        <v>1181</v>
      </c>
      <c r="X9" s="211">
        <v>1182</v>
      </c>
      <c r="Y9" s="211">
        <v>1182</v>
      </c>
      <c r="Z9" s="211">
        <v>28423</v>
      </c>
      <c r="AB9" s="209">
        <f t="shared" si="0"/>
        <v>1180</v>
      </c>
      <c r="AC9" s="209">
        <f t="shared" si="1"/>
        <v>1187</v>
      </c>
    </row>
    <row r="10" spans="1:29" x14ac:dyDescent="0.25">
      <c r="A10" s="210">
        <v>44841</v>
      </c>
      <c r="B10" s="211">
        <v>1180</v>
      </c>
      <c r="C10" s="211">
        <v>1181</v>
      </c>
      <c r="D10" s="211">
        <v>1180</v>
      </c>
      <c r="E10" s="211">
        <v>1180</v>
      </c>
      <c r="F10" s="211">
        <v>1180</v>
      </c>
      <c r="G10" s="211">
        <v>1181</v>
      </c>
      <c r="H10" s="211">
        <v>1179</v>
      </c>
      <c r="I10" s="211">
        <v>1179</v>
      </c>
      <c r="J10" s="211">
        <v>1179</v>
      </c>
      <c r="K10" s="211">
        <v>1180</v>
      </c>
      <c r="L10" s="211">
        <v>1179</v>
      </c>
      <c r="M10" s="211">
        <v>1179</v>
      </c>
      <c r="N10" s="211">
        <v>1179</v>
      </c>
      <c r="O10" s="211">
        <v>1179</v>
      </c>
      <c r="P10" s="211">
        <v>1178</v>
      </c>
      <c r="Q10" s="211">
        <v>1177</v>
      </c>
      <c r="R10" s="211">
        <v>1176</v>
      </c>
      <c r="S10" s="211">
        <v>1175</v>
      </c>
      <c r="T10" s="211">
        <v>1174</v>
      </c>
      <c r="U10" s="211">
        <v>1174</v>
      </c>
      <c r="V10" s="211">
        <v>1175</v>
      </c>
      <c r="W10" s="211">
        <v>1176</v>
      </c>
      <c r="X10" s="211">
        <v>1177</v>
      </c>
      <c r="Y10" s="211">
        <v>1178</v>
      </c>
      <c r="Z10" s="211">
        <v>28275</v>
      </c>
      <c r="AB10" s="209">
        <f t="shared" si="0"/>
        <v>1174</v>
      </c>
      <c r="AC10" s="209">
        <f t="shared" si="1"/>
        <v>1181</v>
      </c>
    </row>
    <row r="11" spans="1:29" x14ac:dyDescent="0.25">
      <c r="A11" s="210">
        <v>44842</v>
      </c>
      <c r="B11" s="211">
        <v>1182</v>
      </c>
      <c r="C11" s="211">
        <v>1183</v>
      </c>
      <c r="D11" s="211">
        <v>1183</v>
      </c>
      <c r="E11" s="211">
        <v>1184</v>
      </c>
      <c r="F11" s="211">
        <v>1184</v>
      </c>
      <c r="G11" s="211">
        <v>1184</v>
      </c>
      <c r="H11" s="211">
        <v>1184</v>
      </c>
      <c r="I11" s="211">
        <v>1183</v>
      </c>
      <c r="J11" s="211">
        <v>1184</v>
      </c>
      <c r="K11" s="211">
        <v>1185</v>
      </c>
      <c r="L11" s="211">
        <v>1184</v>
      </c>
      <c r="M11" s="211">
        <v>1184</v>
      </c>
      <c r="N11" s="211">
        <v>1184</v>
      </c>
      <c r="O11" s="211">
        <v>1183</v>
      </c>
      <c r="P11" s="211">
        <v>1183</v>
      </c>
      <c r="Q11" s="211">
        <v>1182</v>
      </c>
      <c r="R11" s="211">
        <v>1181</v>
      </c>
      <c r="S11" s="211">
        <v>1180</v>
      </c>
      <c r="T11" s="211">
        <v>1179</v>
      </c>
      <c r="U11" s="211">
        <v>1179</v>
      </c>
      <c r="V11" s="211">
        <v>1179</v>
      </c>
      <c r="W11" s="211">
        <v>1180</v>
      </c>
      <c r="X11" s="211">
        <v>1180</v>
      </c>
      <c r="Y11" s="211">
        <v>1181</v>
      </c>
      <c r="Z11" s="211">
        <v>28375</v>
      </c>
      <c r="AA11" s="217"/>
      <c r="AB11" s="209">
        <f t="shared" si="0"/>
        <v>1179</v>
      </c>
      <c r="AC11" s="209">
        <f t="shared" si="1"/>
        <v>1185</v>
      </c>
    </row>
    <row r="12" spans="1:29" x14ac:dyDescent="0.25">
      <c r="A12" s="210">
        <v>44843</v>
      </c>
      <c r="B12" s="211">
        <v>1178</v>
      </c>
      <c r="C12" s="211">
        <v>1179</v>
      </c>
      <c r="D12" s="211">
        <v>1179</v>
      </c>
      <c r="E12" s="211">
        <v>1179</v>
      </c>
      <c r="F12" s="211">
        <v>1180</v>
      </c>
      <c r="G12" s="211">
        <v>1179</v>
      </c>
      <c r="H12" s="211">
        <v>1179</v>
      </c>
      <c r="I12" s="211">
        <v>1178</v>
      </c>
      <c r="J12" s="211">
        <v>1178</v>
      </c>
      <c r="K12" s="211">
        <v>1180</v>
      </c>
      <c r="L12" s="211">
        <v>1181</v>
      </c>
      <c r="M12" s="211">
        <v>1181</v>
      </c>
      <c r="N12" s="211">
        <v>1181</v>
      </c>
      <c r="O12" s="211">
        <v>1180</v>
      </c>
      <c r="P12" s="211">
        <v>1180</v>
      </c>
      <c r="Q12" s="211">
        <v>1180</v>
      </c>
      <c r="R12" s="211">
        <v>1179</v>
      </c>
      <c r="S12" s="211">
        <v>1178</v>
      </c>
      <c r="T12" s="211">
        <v>1176</v>
      </c>
      <c r="U12" s="211">
        <v>1176</v>
      </c>
      <c r="V12" s="211">
        <v>1176</v>
      </c>
      <c r="W12" s="211">
        <v>1176</v>
      </c>
      <c r="X12" s="211">
        <v>1177</v>
      </c>
      <c r="Y12" s="211">
        <v>1178</v>
      </c>
      <c r="Z12" s="211">
        <v>28288</v>
      </c>
      <c r="AB12" s="209">
        <f t="shared" si="0"/>
        <v>1176</v>
      </c>
      <c r="AC12" s="209">
        <f t="shared" si="1"/>
        <v>1181</v>
      </c>
    </row>
    <row r="13" spans="1:29" x14ac:dyDescent="0.25">
      <c r="A13" s="210">
        <v>44844</v>
      </c>
      <c r="B13" s="211">
        <v>1201</v>
      </c>
      <c r="C13" s="211">
        <v>1200</v>
      </c>
      <c r="D13" s="211">
        <v>1201</v>
      </c>
      <c r="E13" s="211">
        <v>1201</v>
      </c>
      <c r="F13" s="211">
        <v>1201</v>
      </c>
      <c r="G13" s="211">
        <v>1200</v>
      </c>
      <c r="H13" s="211">
        <v>1200</v>
      </c>
      <c r="I13" s="211">
        <v>1199</v>
      </c>
      <c r="J13" s="211">
        <v>1199</v>
      </c>
      <c r="K13" s="211">
        <v>1202</v>
      </c>
      <c r="L13" s="211">
        <v>1203</v>
      </c>
      <c r="M13" s="211">
        <v>1203</v>
      </c>
      <c r="N13" s="211">
        <v>1203</v>
      </c>
      <c r="O13" s="211">
        <v>1202</v>
      </c>
      <c r="P13" s="211">
        <v>1201</v>
      </c>
      <c r="Q13" s="211">
        <v>1198</v>
      </c>
      <c r="R13" s="211">
        <v>1197</v>
      </c>
      <c r="S13" s="211">
        <v>1196</v>
      </c>
      <c r="T13" s="211">
        <v>1196</v>
      </c>
      <c r="U13" s="211">
        <v>1196</v>
      </c>
      <c r="V13" s="211">
        <v>1196</v>
      </c>
      <c r="W13" s="211">
        <v>1196</v>
      </c>
      <c r="X13" s="211">
        <v>1196</v>
      </c>
      <c r="Y13" s="211">
        <v>1199</v>
      </c>
      <c r="Z13" s="211">
        <v>28786</v>
      </c>
      <c r="AB13" s="209">
        <f t="shared" si="0"/>
        <v>1196</v>
      </c>
      <c r="AC13" s="209">
        <f t="shared" si="1"/>
        <v>1203</v>
      </c>
    </row>
    <row r="14" spans="1:29" x14ac:dyDescent="0.25">
      <c r="A14" s="210">
        <v>44845</v>
      </c>
      <c r="B14" s="211">
        <v>1166</v>
      </c>
      <c r="C14" s="211">
        <v>1166</v>
      </c>
      <c r="D14" s="211">
        <v>1166</v>
      </c>
      <c r="E14" s="211">
        <v>1166</v>
      </c>
      <c r="F14" s="211">
        <v>1166</v>
      </c>
      <c r="G14" s="211">
        <v>1165</v>
      </c>
      <c r="H14" s="211">
        <v>1164</v>
      </c>
      <c r="I14" s="211">
        <v>1164</v>
      </c>
      <c r="J14" s="211">
        <v>1165</v>
      </c>
      <c r="K14" s="211">
        <v>1165</v>
      </c>
      <c r="L14" s="211">
        <v>1165</v>
      </c>
      <c r="M14" s="211">
        <v>1165</v>
      </c>
      <c r="N14" s="211">
        <v>1165</v>
      </c>
      <c r="O14" s="211">
        <v>1164</v>
      </c>
      <c r="P14" s="211">
        <v>1164</v>
      </c>
      <c r="Q14" s="211">
        <v>1163</v>
      </c>
      <c r="R14" s="211">
        <v>1161</v>
      </c>
      <c r="S14" s="211">
        <v>1161</v>
      </c>
      <c r="T14" s="211">
        <v>1161</v>
      </c>
      <c r="U14" s="211">
        <v>1160</v>
      </c>
      <c r="V14" s="211">
        <v>1161</v>
      </c>
      <c r="W14" s="211">
        <v>1161</v>
      </c>
      <c r="X14" s="211">
        <v>1162</v>
      </c>
      <c r="Y14" s="211">
        <v>1163</v>
      </c>
      <c r="Z14" s="211">
        <v>27929</v>
      </c>
      <c r="AB14" s="209">
        <f t="shared" si="0"/>
        <v>1160</v>
      </c>
      <c r="AC14" s="209">
        <f t="shared" si="1"/>
        <v>1166</v>
      </c>
    </row>
    <row r="15" spans="1:29" x14ac:dyDescent="0.25">
      <c r="A15" s="210">
        <v>44846</v>
      </c>
      <c r="B15" s="211">
        <v>1195</v>
      </c>
      <c r="C15" s="211">
        <v>1196</v>
      </c>
      <c r="D15" s="211">
        <v>1197</v>
      </c>
      <c r="E15" s="211">
        <v>1197</v>
      </c>
      <c r="F15" s="211">
        <v>1197</v>
      </c>
      <c r="G15" s="211">
        <v>1196</v>
      </c>
      <c r="H15" s="211">
        <v>1197</v>
      </c>
      <c r="I15" s="211">
        <v>1196</v>
      </c>
      <c r="J15" s="211">
        <v>1197</v>
      </c>
      <c r="K15" s="211">
        <v>1197</v>
      </c>
      <c r="L15" s="211">
        <v>1197</v>
      </c>
      <c r="M15" s="211">
        <v>1196</v>
      </c>
      <c r="N15" s="211">
        <v>1197</v>
      </c>
      <c r="O15" s="211">
        <v>1196</v>
      </c>
      <c r="P15" s="211">
        <v>1196</v>
      </c>
      <c r="Q15" s="211">
        <v>1195</v>
      </c>
      <c r="R15" s="211">
        <v>1193</v>
      </c>
      <c r="S15" s="211">
        <v>1193</v>
      </c>
      <c r="T15" s="211">
        <v>1192</v>
      </c>
      <c r="U15" s="211">
        <v>1192</v>
      </c>
      <c r="V15" s="211">
        <v>1192</v>
      </c>
      <c r="W15" s="211">
        <v>1192</v>
      </c>
      <c r="X15" s="211">
        <v>1192</v>
      </c>
      <c r="Y15" s="211">
        <v>1194</v>
      </c>
      <c r="Z15" s="211">
        <v>28682</v>
      </c>
      <c r="AB15" s="209">
        <f t="shared" si="0"/>
        <v>1192</v>
      </c>
      <c r="AC15" s="209">
        <f t="shared" si="1"/>
        <v>1197</v>
      </c>
    </row>
    <row r="16" spans="1:29" x14ac:dyDescent="0.25">
      <c r="A16" s="210">
        <v>44847</v>
      </c>
      <c r="B16" s="211">
        <v>1172</v>
      </c>
      <c r="C16" s="211">
        <v>1173</v>
      </c>
      <c r="D16" s="211">
        <v>1173</v>
      </c>
      <c r="E16" s="211">
        <v>1172</v>
      </c>
      <c r="F16" s="211">
        <v>1173</v>
      </c>
      <c r="G16" s="211">
        <v>1173</v>
      </c>
      <c r="H16" s="211">
        <v>1172</v>
      </c>
      <c r="I16" s="211">
        <v>1172</v>
      </c>
      <c r="J16" s="211">
        <v>1173</v>
      </c>
      <c r="K16" s="211">
        <v>1173</v>
      </c>
      <c r="L16" s="211">
        <v>1173</v>
      </c>
      <c r="M16" s="211">
        <v>1172</v>
      </c>
      <c r="N16" s="211">
        <v>1172</v>
      </c>
      <c r="O16" s="211">
        <v>1171</v>
      </c>
      <c r="P16" s="211">
        <v>1172</v>
      </c>
      <c r="Q16" s="211">
        <v>1171</v>
      </c>
      <c r="R16" s="211">
        <v>1171</v>
      </c>
      <c r="S16" s="211">
        <v>1170</v>
      </c>
      <c r="T16" s="211">
        <v>1170</v>
      </c>
      <c r="U16" s="211">
        <v>1171</v>
      </c>
      <c r="V16" s="211">
        <v>1170</v>
      </c>
      <c r="W16" s="211">
        <v>1171</v>
      </c>
      <c r="X16" s="211">
        <v>1172</v>
      </c>
      <c r="Y16" s="211">
        <v>1172</v>
      </c>
      <c r="Z16" s="211">
        <v>28124</v>
      </c>
      <c r="AB16" s="209">
        <f t="shared" si="0"/>
        <v>1170</v>
      </c>
      <c r="AC16" s="209">
        <f t="shared" si="1"/>
        <v>1173</v>
      </c>
    </row>
    <row r="17" spans="1:29" x14ac:dyDescent="0.25">
      <c r="A17" s="210">
        <v>44848</v>
      </c>
      <c r="B17" s="211">
        <v>1206</v>
      </c>
      <c r="C17" s="211">
        <v>1206</v>
      </c>
      <c r="D17" s="211">
        <v>1206</v>
      </c>
      <c r="E17" s="211">
        <v>1206</v>
      </c>
      <c r="F17" s="211">
        <v>1206</v>
      </c>
      <c r="G17" s="211">
        <v>1206</v>
      </c>
      <c r="H17" s="211">
        <v>1204</v>
      </c>
      <c r="I17" s="211">
        <v>1204</v>
      </c>
      <c r="J17" s="211">
        <v>1205</v>
      </c>
      <c r="K17" s="211">
        <v>1204</v>
      </c>
      <c r="L17" s="211">
        <v>1205</v>
      </c>
      <c r="M17" s="211">
        <v>1207</v>
      </c>
      <c r="N17" s="211">
        <v>1206</v>
      </c>
      <c r="O17" s="211">
        <v>1206</v>
      </c>
      <c r="P17" s="211">
        <v>1205</v>
      </c>
      <c r="Q17" s="211">
        <v>1205</v>
      </c>
      <c r="R17" s="211">
        <v>1203</v>
      </c>
      <c r="S17" s="211">
        <v>1202</v>
      </c>
      <c r="T17" s="211">
        <v>1201</v>
      </c>
      <c r="U17" s="211">
        <v>1201</v>
      </c>
      <c r="V17" s="211">
        <v>1202</v>
      </c>
      <c r="W17" s="211">
        <v>1202</v>
      </c>
      <c r="X17" s="211">
        <v>1203</v>
      </c>
      <c r="Y17" s="211">
        <v>1203</v>
      </c>
      <c r="Z17" s="211">
        <v>28904</v>
      </c>
      <c r="AB17" s="209">
        <f t="shared" si="0"/>
        <v>1201</v>
      </c>
      <c r="AC17" s="209">
        <f t="shared" si="1"/>
        <v>1207</v>
      </c>
    </row>
    <row r="18" spans="1:29" x14ac:dyDescent="0.25">
      <c r="A18" s="210">
        <v>44849</v>
      </c>
      <c r="B18" s="211">
        <v>1159</v>
      </c>
      <c r="C18" s="211">
        <v>1160</v>
      </c>
      <c r="D18" s="211">
        <v>1160</v>
      </c>
      <c r="E18" s="211">
        <v>1160</v>
      </c>
      <c r="F18" s="211">
        <v>1160</v>
      </c>
      <c r="G18" s="211">
        <v>1158</v>
      </c>
      <c r="H18" s="211">
        <v>1158</v>
      </c>
      <c r="I18" s="211">
        <v>1157</v>
      </c>
      <c r="J18" s="211">
        <v>1158</v>
      </c>
      <c r="K18" s="211">
        <v>1159</v>
      </c>
      <c r="L18" s="211">
        <v>1159</v>
      </c>
      <c r="M18" s="211">
        <v>1154</v>
      </c>
      <c r="N18" s="211">
        <v>1154</v>
      </c>
      <c r="O18" s="211">
        <v>1154</v>
      </c>
      <c r="P18" s="211">
        <v>1153</v>
      </c>
      <c r="Q18" s="211">
        <v>1158</v>
      </c>
      <c r="R18" s="211">
        <v>1158</v>
      </c>
      <c r="S18" s="211">
        <v>1157</v>
      </c>
      <c r="T18" s="211">
        <v>1156</v>
      </c>
      <c r="U18" s="211">
        <v>1156</v>
      </c>
      <c r="V18" s="211">
        <v>1156</v>
      </c>
      <c r="W18" s="211">
        <v>1156</v>
      </c>
      <c r="X18" s="211">
        <v>1157</v>
      </c>
      <c r="Y18" s="211">
        <v>1158</v>
      </c>
      <c r="Z18" s="211">
        <v>27775</v>
      </c>
      <c r="AB18" s="209">
        <f t="shared" si="0"/>
        <v>1153</v>
      </c>
      <c r="AC18" s="209">
        <f t="shared" si="1"/>
        <v>1160</v>
      </c>
    </row>
    <row r="19" spans="1:29" x14ac:dyDescent="0.25">
      <c r="A19" s="210">
        <v>44850</v>
      </c>
      <c r="B19" s="211">
        <v>1208</v>
      </c>
      <c r="C19" s="211">
        <v>1208</v>
      </c>
      <c r="D19" s="211">
        <v>1209</v>
      </c>
      <c r="E19" s="211">
        <v>1209</v>
      </c>
      <c r="F19" s="211">
        <v>1209</v>
      </c>
      <c r="G19" s="211">
        <v>1209</v>
      </c>
      <c r="H19" s="211">
        <v>1208</v>
      </c>
      <c r="I19" s="211">
        <v>1209</v>
      </c>
      <c r="J19" s="211">
        <v>1209</v>
      </c>
      <c r="K19" s="211">
        <v>1209</v>
      </c>
      <c r="L19" s="211">
        <v>1209</v>
      </c>
      <c r="M19" s="211">
        <v>1209</v>
      </c>
      <c r="N19" s="211">
        <v>1208</v>
      </c>
      <c r="O19" s="211">
        <v>1209</v>
      </c>
      <c r="P19" s="211">
        <v>1209</v>
      </c>
      <c r="Q19" s="211">
        <v>1207</v>
      </c>
      <c r="R19" s="211">
        <v>1206</v>
      </c>
      <c r="S19" s="211">
        <v>1205</v>
      </c>
      <c r="T19" s="211">
        <v>1204</v>
      </c>
      <c r="U19" s="211">
        <v>1205</v>
      </c>
      <c r="V19" s="211">
        <v>1205</v>
      </c>
      <c r="W19" s="211">
        <v>1204</v>
      </c>
      <c r="X19" s="211">
        <v>1201</v>
      </c>
      <c r="Y19" s="211">
        <v>1203</v>
      </c>
      <c r="Z19" s="211">
        <v>28971</v>
      </c>
      <c r="AB19" s="209">
        <f t="shared" si="0"/>
        <v>1201</v>
      </c>
      <c r="AC19" s="209">
        <f t="shared" si="1"/>
        <v>1209</v>
      </c>
    </row>
    <row r="20" spans="1:29" x14ac:dyDescent="0.25">
      <c r="A20" s="210">
        <v>44851</v>
      </c>
      <c r="B20" s="211">
        <v>1149</v>
      </c>
      <c r="C20" s="211">
        <v>1149</v>
      </c>
      <c r="D20" s="211">
        <v>1150</v>
      </c>
      <c r="E20" s="211">
        <v>1150</v>
      </c>
      <c r="F20" s="211">
        <v>1150</v>
      </c>
      <c r="G20" s="211">
        <v>1150</v>
      </c>
      <c r="H20" s="211">
        <v>1149</v>
      </c>
      <c r="I20" s="211">
        <v>1148</v>
      </c>
      <c r="J20" s="211">
        <v>1149</v>
      </c>
      <c r="K20" s="211">
        <v>1151</v>
      </c>
      <c r="L20" s="211">
        <v>1151</v>
      </c>
      <c r="M20" s="211">
        <v>1151</v>
      </c>
      <c r="N20" s="211">
        <v>1151</v>
      </c>
      <c r="O20" s="211">
        <v>1151</v>
      </c>
      <c r="P20" s="211">
        <v>1151</v>
      </c>
      <c r="Q20" s="211">
        <v>1151</v>
      </c>
      <c r="R20" s="211">
        <v>1150</v>
      </c>
      <c r="S20" s="211">
        <v>1148</v>
      </c>
      <c r="T20" s="211">
        <v>1148</v>
      </c>
      <c r="U20" s="211">
        <v>1149</v>
      </c>
      <c r="V20" s="211">
        <v>1148</v>
      </c>
      <c r="W20" s="211">
        <v>1148</v>
      </c>
      <c r="X20" s="211">
        <v>1149</v>
      </c>
      <c r="Y20" s="211">
        <v>1149</v>
      </c>
      <c r="Z20" s="211">
        <v>27590</v>
      </c>
      <c r="AB20" s="209">
        <f t="shared" si="0"/>
        <v>1148</v>
      </c>
      <c r="AC20" s="209">
        <f t="shared" si="1"/>
        <v>1151</v>
      </c>
    </row>
    <row r="21" spans="1:29" x14ac:dyDescent="0.25">
      <c r="A21" s="210">
        <v>44852</v>
      </c>
      <c r="B21" s="211">
        <v>1171</v>
      </c>
      <c r="C21" s="211">
        <v>1172</v>
      </c>
      <c r="D21" s="211">
        <v>1172</v>
      </c>
      <c r="E21" s="211">
        <v>1172</v>
      </c>
      <c r="F21" s="211">
        <v>1172</v>
      </c>
      <c r="G21" s="211">
        <v>1171</v>
      </c>
      <c r="H21" s="211">
        <v>1171</v>
      </c>
      <c r="I21" s="211">
        <v>1171</v>
      </c>
      <c r="J21" s="211">
        <v>1171</v>
      </c>
      <c r="K21" s="211">
        <v>1171</v>
      </c>
      <c r="L21" s="211">
        <v>1174</v>
      </c>
      <c r="M21" s="211">
        <v>1174</v>
      </c>
      <c r="N21" s="211">
        <v>1174</v>
      </c>
      <c r="O21" s="211">
        <v>1174</v>
      </c>
      <c r="P21" s="211">
        <v>1174</v>
      </c>
      <c r="Q21" s="211">
        <v>1174</v>
      </c>
      <c r="R21" s="211">
        <v>1173</v>
      </c>
      <c r="S21" s="211">
        <v>1172</v>
      </c>
      <c r="T21" s="211">
        <v>1171</v>
      </c>
      <c r="U21" s="211">
        <v>1170</v>
      </c>
      <c r="V21" s="211">
        <v>1171</v>
      </c>
      <c r="W21" s="211">
        <v>1171</v>
      </c>
      <c r="X21" s="211">
        <v>1171</v>
      </c>
      <c r="Y21" s="211">
        <v>1172</v>
      </c>
      <c r="Z21" s="211">
        <v>28129</v>
      </c>
      <c r="AB21" s="209">
        <f t="shared" si="0"/>
        <v>1170</v>
      </c>
      <c r="AC21" s="209">
        <f t="shared" si="1"/>
        <v>1174</v>
      </c>
    </row>
    <row r="22" spans="1:29" x14ac:dyDescent="0.25">
      <c r="A22" s="210">
        <v>44853</v>
      </c>
      <c r="B22" s="211">
        <v>1164</v>
      </c>
      <c r="C22" s="211">
        <v>1165</v>
      </c>
      <c r="D22" s="211">
        <v>1165</v>
      </c>
      <c r="E22" s="211">
        <v>1166</v>
      </c>
      <c r="F22" s="211">
        <v>1166</v>
      </c>
      <c r="G22" s="211">
        <v>1166</v>
      </c>
      <c r="H22" s="211">
        <v>1164</v>
      </c>
      <c r="I22" s="211">
        <v>1165</v>
      </c>
      <c r="J22" s="211">
        <v>1167</v>
      </c>
      <c r="K22" s="211">
        <v>1166</v>
      </c>
      <c r="L22" s="211">
        <v>1166</v>
      </c>
      <c r="M22" s="211">
        <v>1166</v>
      </c>
      <c r="N22" s="211">
        <v>1167</v>
      </c>
      <c r="O22" s="211">
        <v>1167</v>
      </c>
      <c r="P22" s="211">
        <v>1166</v>
      </c>
      <c r="Q22" s="211">
        <v>1165</v>
      </c>
      <c r="R22" s="211">
        <v>1165</v>
      </c>
      <c r="S22" s="211">
        <v>1165</v>
      </c>
      <c r="T22" s="211">
        <v>1164</v>
      </c>
      <c r="U22" s="211">
        <v>1163</v>
      </c>
      <c r="V22" s="211">
        <v>1159</v>
      </c>
      <c r="W22" s="211">
        <v>1158</v>
      </c>
      <c r="X22" s="211">
        <v>1158</v>
      </c>
      <c r="Y22" s="211">
        <v>1159</v>
      </c>
      <c r="Z22" s="211">
        <v>27942</v>
      </c>
      <c r="AB22" s="209">
        <f t="shared" si="0"/>
        <v>1158</v>
      </c>
      <c r="AC22" s="209">
        <f t="shared" si="1"/>
        <v>1167</v>
      </c>
    </row>
    <row r="23" spans="1:29" x14ac:dyDescent="0.25">
      <c r="A23" s="210">
        <v>44854</v>
      </c>
      <c r="B23" s="211">
        <v>1181</v>
      </c>
      <c r="C23" s="211">
        <v>1183</v>
      </c>
      <c r="D23" s="211">
        <v>1187</v>
      </c>
      <c r="E23" s="211">
        <v>1187</v>
      </c>
      <c r="F23" s="211">
        <v>1188</v>
      </c>
      <c r="G23" s="211">
        <v>1188</v>
      </c>
      <c r="H23" s="211">
        <v>1187</v>
      </c>
      <c r="I23" s="211">
        <v>1188</v>
      </c>
      <c r="J23" s="211">
        <v>1189</v>
      </c>
      <c r="K23" s="211">
        <v>1189</v>
      </c>
      <c r="L23" s="211">
        <v>1189</v>
      </c>
      <c r="M23" s="211">
        <v>1189</v>
      </c>
      <c r="N23" s="211">
        <v>1188</v>
      </c>
      <c r="O23" s="211">
        <v>1188</v>
      </c>
      <c r="P23" s="211">
        <v>1188</v>
      </c>
      <c r="Q23" s="211">
        <v>1188</v>
      </c>
      <c r="R23" s="211">
        <v>1188</v>
      </c>
      <c r="S23" s="211">
        <v>1187</v>
      </c>
      <c r="T23" s="211">
        <v>1187</v>
      </c>
      <c r="U23" s="211">
        <v>1187</v>
      </c>
      <c r="V23" s="211">
        <v>1186</v>
      </c>
      <c r="W23" s="211">
        <v>1187</v>
      </c>
      <c r="X23" s="211">
        <v>1187</v>
      </c>
      <c r="Y23" s="211">
        <v>1187</v>
      </c>
      <c r="Z23" s="211">
        <v>28493</v>
      </c>
      <c r="AB23" s="209">
        <f t="shared" si="0"/>
        <v>1181</v>
      </c>
      <c r="AC23" s="209">
        <f t="shared" si="1"/>
        <v>1189</v>
      </c>
    </row>
    <row r="24" spans="1:29" x14ac:dyDescent="0.25">
      <c r="A24" s="210">
        <v>44855</v>
      </c>
      <c r="B24" s="211">
        <v>1171</v>
      </c>
      <c r="C24" s="211">
        <v>1171</v>
      </c>
      <c r="D24" s="211">
        <v>1171</v>
      </c>
      <c r="E24" s="211">
        <v>1171</v>
      </c>
      <c r="F24" s="211">
        <v>1171</v>
      </c>
      <c r="G24" s="211">
        <v>1171</v>
      </c>
      <c r="H24" s="211">
        <v>1171</v>
      </c>
      <c r="I24" s="211">
        <v>1172</v>
      </c>
      <c r="J24" s="211">
        <v>1173</v>
      </c>
      <c r="K24" s="211">
        <v>1173</v>
      </c>
      <c r="L24" s="211">
        <v>1173</v>
      </c>
      <c r="M24" s="211">
        <v>1173</v>
      </c>
      <c r="N24" s="211">
        <v>1173</v>
      </c>
      <c r="O24" s="211">
        <v>1173</v>
      </c>
      <c r="P24" s="211">
        <v>1171</v>
      </c>
      <c r="Q24" s="211">
        <v>1171</v>
      </c>
      <c r="R24" s="211">
        <v>1171</v>
      </c>
      <c r="S24" s="211">
        <v>1170</v>
      </c>
      <c r="T24" s="211">
        <v>1169</v>
      </c>
      <c r="U24" s="211">
        <v>1169</v>
      </c>
      <c r="V24" s="211">
        <v>1169</v>
      </c>
      <c r="W24" s="211">
        <v>1169</v>
      </c>
      <c r="X24" s="211">
        <v>1170</v>
      </c>
      <c r="Y24" s="211">
        <v>1170</v>
      </c>
      <c r="Z24" s="211">
        <v>28106</v>
      </c>
      <c r="AB24" s="209">
        <f t="shared" si="0"/>
        <v>1169</v>
      </c>
      <c r="AC24" s="209">
        <f t="shared" si="1"/>
        <v>1173</v>
      </c>
    </row>
    <row r="25" spans="1:29" x14ac:dyDescent="0.25">
      <c r="A25" s="210">
        <v>44856</v>
      </c>
      <c r="B25" s="211">
        <v>1182</v>
      </c>
      <c r="C25" s="211">
        <v>1182</v>
      </c>
      <c r="D25" s="211">
        <v>1182</v>
      </c>
      <c r="E25" s="211">
        <v>1182</v>
      </c>
      <c r="F25" s="211">
        <v>1181</v>
      </c>
      <c r="G25" s="211">
        <v>1181</v>
      </c>
      <c r="H25" s="211">
        <v>1181</v>
      </c>
      <c r="I25" s="211">
        <v>1181</v>
      </c>
      <c r="J25" s="211">
        <v>1181</v>
      </c>
      <c r="K25" s="211">
        <v>1183</v>
      </c>
      <c r="L25" s="211">
        <v>1184</v>
      </c>
      <c r="M25" s="211">
        <v>1184</v>
      </c>
      <c r="N25" s="211">
        <v>1184</v>
      </c>
      <c r="O25" s="211">
        <v>1184</v>
      </c>
      <c r="P25" s="211">
        <v>1183</v>
      </c>
      <c r="Q25" s="211">
        <v>1182</v>
      </c>
      <c r="R25" s="211">
        <v>1181</v>
      </c>
      <c r="S25" s="211">
        <v>1181</v>
      </c>
      <c r="T25" s="211">
        <v>1180</v>
      </c>
      <c r="U25" s="211">
        <v>1180</v>
      </c>
      <c r="V25" s="211">
        <v>1180</v>
      </c>
      <c r="W25" s="211">
        <v>1179</v>
      </c>
      <c r="X25" s="211">
        <v>1179</v>
      </c>
      <c r="Y25" s="211">
        <v>1180</v>
      </c>
      <c r="Z25" s="211">
        <v>28357</v>
      </c>
      <c r="AB25" s="209">
        <f t="shared" si="0"/>
        <v>1179</v>
      </c>
      <c r="AC25" s="209">
        <f t="shared" si="1"/>
        <v>1184</v>
      </c>
    </row>
    <row r="26" spans="1:29" x14ac:dyDescent="0.25">
      <c r="A26" s="210">
        <v>44857</v>
      </c>
      <c r="B26" s="211">
        <v>1182</v>
      </c>
      <c r="C26" s="211">
        <v>1182</v>
      </c>
      <c r="D26" s="211">
        <v>1183</v>
      </c>
      <c r="E26" s="211">
        <v>1183</v>
      </c>
      <c r="F26" s="211">
        <v>1183</v>
      </c>
      <c r="G26" s="211">
        <v>1183</v>
      </c>
      <c r="H26" s="211">
        <v>1182</v>
      </c>
      <c r="I26" s="211">
        <v>1180</v>
      </c>
      <c r="J26" s="211">
        <v>1181</v>
      </c>
      <c r="K26" s="211">
        <v>1181</v>
      </c>
      <c r="L26" s="211">
        <v>1180</v>
      </c>
      <c r="M26" s="211">
        <v>1180</v>
      </c>
      <c r="N26" s="211">
        <v>1180</v>
      </c>
      <c r="O26" s="211">
        <v>1179</v>
      </c>
      <c r="P26" s="211">
        <v>1179</v>
      </c>
      <c r="Q26" s="211">
        <v>1180</v>
      </c>
      <c r="R26" s="211">
        <v>1180</v>
      </c>
      <c r="S26" s="211">
        <v>1180</v>
      </c>
      <c r="T26" s="211">
        <v>1179</v>
      </c>
      <c r="U26" s="211">
        <v>1179</v>
      </c>
      <c r="V26" s="211">
        <v>1180</v>
      </c>
      <c r="W26" s="211">
        <v>1181</v>
      </c>
      <c r="X26" s="211">
        <v>1181</v>
      </c>
      <c r="Y26" s="211">
        <v>1181</v>
      </c>
      <c r="Z26" s="211">
        <v>28339</v>
      </c>
      <c r="AB26" s="209">
        <f t="shared" si="0"/>
        <v>1179</v>
      </c>
      <c r="AC26" s="209">
        <f t="shared" si="1"/>
        <v>1183</v>
      </c>
    </row>
    <row r="27" spans="1:29" x14ac:dyDescent="0.25">
      <c r="A27" s="210">
        <v>44858</v>
      </c>
      <c r="B27" s="211">
        <v>1183</v>
      </c>
      <c r="C27" s="211">
        <v>1183</v>
      </c>
      <c r="D27" s="211">
        <v>1183</v>
      </c>
      <c r="E27" s="211">
        <v>1184</v>
      </c>
      <c r="F27" s="211">
        <v>1183</v>
      </c>
      <c r="G27" s="211">
        <v>1183</v>
      </c>
      <c r="H27" s="211">
        <v>1183</v>
      </c>
      <c r="I27" s="211">
        <v>1183</v>
      </c>
      <c r="J27" s="211">
        <v>1183</v>
      </c>
      <c r="K27" s="211">
        <v>1182</v>
      </c>
      <c r="L27" s="211">
        <v>1182</v>
      </c>
      <c r="M27" s="211">
        <v>1182</v>
      </c>
      <c r="N27" s="211">
        <v>1182</v>
      </c>
      <c r="O27" s="211">
        <v>1181</v>
      </c>
      <c r="P27" s="211">
        <v>1181</v>
      </c>
      <c r="Q27" s="211">
        <v>1182</v>
      </c>
      <c r="R27" s="211">
        <v>1182</v>
      </c>
      <c r="S27" s="211">
        <v>1182</v>
      </c>
      <c r="T27" s="211">
        <v>1180</v>
      </c>
      <c r="U27" s="211">
        <v>1180</v>
      </c>
      <c r="V27" s="211">
        <v>1181</v>
      </c>
      <c r="W27" s="211">
        <v>1181</v>
      </c>
      <c r="X27" s="211">
        <v>1181</v>
      </c>
      <c r="Y27" s="211">
        <v>1181</v>
      </c>
      <c r="Z27" s="211">
        <v>28368</v>
      </c>
      <c r="AB27" s="209">
        <f t="shared" si="0"/>
        <v>1180</v>
      </c>
      <c r="AC27" s="209">
        <f t="shared" si="1"/>
        <v>1184</v>
      </c>
    </row>
    <row r="28" spans="1:29" x14ac:dyDescent="0.25">
      <c r="A28" s="210">
        <v>44859</v>
      </c>
      <c r="B28" s="211">
        <v>1183</v>
      </c>
      <c r="C28" s="211">
        <v>1183</v>
      </c>
      <c r="D28" s="211">
        <v>1183</v>
      </c>
      <c r="E28" s="211">
        <v>1184</v>
      </c>
      <c r="F28" s="211">
        <v>1184</v>
      </c>
      <c r="G28" s="211">
        <v>1184</v>
      </c>
      <c r="H28" s="211">
        <v>1184</v>
      </c>
      <c r="I28" s="211">
        <v>1184</v>
      </c>
      <c r="J28" s="211">
        <v>1184</v>
      </c>
      <c r="K28" s="211">
        <v>1183</v>
      </c>
      <c r="L28" s="211">
        <v>1184</v>
      </c>
      <c r="M28" s="211">
        <v>1184</v>
      </c>
      <c r="N28" s="211">
        <v>1184</v>
      </c>
      <c r="O28" s="211">
        <v>1183</v>
      </c>
      <c r="P28" s="211">
        <v>1182</v>
      </c>
      <c r="Q28" s="211">
        <v>1182</v>
      </c>
      <c r="R28" s="211">
        <v>1182</v>
      </c>
      <c r="S28" s="211">
        <v>1182</v>
      </c>
      <c r="T28" s="211">
        <v>1182</v>
      </c>
      <c r="U28" s="211">
        <v>1182</v>
      </c>
      <c r="V28" s="211">
        <v>1182</v>
      </c>
      <c r="W28" s="211">
        <v>1182</v>
      </c>
      <c r="X28" s="211">
        <v>1182</v>
      </c>
      <c r="Y28" s="211">
        <v>1181</v>
      </c>
      <c r="Z28" s="211">
        <v>28390</v>
      </c>
      <c r="AB28" s="209">
        <f t="shared" si="0"/>
        <v>1181</v>
      </c>
      <c r="AC28" s="209">
        <f t="shared" si="1"/>
        <v>1184</v>
      </c>
    </row>
    <row r="29" spans="1:29" x14ac:dyDescent="0.25">
      <c r="A29" s="210">
        <v>44860</v>
      </c>
      <c r="B29" s="211">
        <v>1176</v>
      </c>
      <c r="C29" s="211">
        <v>1176</v>
      </c>
      <c r="D29" s="211">
        <v>1177</v>
      </c>
      <c r="E29" s="211">
        <v>1176</v>
      </c>
      <c r="F29" s="211">
        <v>1176</v>
      </c>
      <c r="G29" s="211">
        <v>1176</v>
      </c>
      <c r="H29" s="211">
        <v>1176</v>
      </c>
      <c r="I29" s="211">
        <v>1176</v>
      </c>
      <c r="J29" s="211">
        <v>1176</v>
      </c>
      <c r="K29" s="211">
        <v>1174</v>
      </c>
      <c r="L29" s="211">
        <v>1174</v>
      </c>
      <c r="M29" s="211">
        <v>1174</v>
      </c>
      <c r="N29" s="211">
        <v>1175</v>
      </c>
      <c r="O29" s="211">
        <v>1175</v>
      </c>
      <c r="P29" s="211">
        <v>1175</v>
      </c>
      <c r="Q29" s="211">
        <v>1174</v>
      </c>
      <c r="R29" s="211">
        <v>1174</v>
      </c>
      <c r="S29" s="211">
        <v>1175</v>
      </c>
      <c r="T29" s="211">
        <v>1174</v>
      </c>
      <c r="U29" s="211">
        <v>1174</v>
      </c>
      <c r="V29" s="211">
        <v>1174</v>
      </c>
      <c r="W29" s="211">
        <v>1175</v>
      </c>
      <c r="X29" s="211">
        <v>1175</v>
      </c>
      <c r="Y29" s="211">
        <v>1176</v>
      </c>
      <c r="Z29" s="211">
        <v>28203</v>
      </c>
      <c r="AB29" s="209">
        <f t="shared" si="0"/>
        <v>1174</v>
      </c>
      <c r="AC29" s="209">
        <f t="shared" si="1"/>
        <v>1177</v>
      </c>
    </row>
    <row r="30" spans="1:29" x14ac:dyDescent="0.25">
      <c r="A30" s="210">
        <v>44861</v>
      </c>
      <c r="B30" s="211">
        <v>1186</v>
      </c>
      <c r="C30" s="211">
        <v>1186</v>
      </c>
      <c r="D30" s="211">
        <v>1186</v>
      </c>
      <c r="E30" s="211">
        <v>1186</v>
      </c>
      <c r="F30" s="211">
        <v>1186</v>
      </c>
      <c r="G30" s="211">
        <v>1186</v>
      </c>
      <c r="H30" s="211">
        <v>1187</v>
      </c>
      <c r="I30" s="211">
        <v>1186</v>
      </c>
      <c r="J30" s="211">
        <v>1187</v>
      </c>
      <c r="K30" s="211">
        <v>1187</v>
      </c>
      <c r="L30" s="211">
        <v>1187</v>
      </c>
      <c r="M30" s="211">
        <v>1187</v>
      </c>
      <c r="N30" s="211">
        <v>1187</v>
      </c>
      <c r="O30" s="211">
        <v>1187</v>
      </c>
      <c r="P30" s="211">
        <v>1187</v>
      </c>
      <c r="Q30" s="211">
        <v>1186</v>
      </c>
      <c r="R30" s="211">
        <v>1185</v>
      </c>
      <c r="S30" s="211">
        <v>1184</v>
      </c>
      <c r="T30" s="211">
        <v>1184</v>
      </c>
      <c r="U30" s="211">
        <v>1185</v>
      </c>
      <c r="V30" s="211">
        <v>1184</v>
      </c>
      <c r="W30" s="211">
        <v>1184</v>
      </c>
      <c r="X30" s="211">
        <v>1183</v>
      </c>
      <c r="Y30" s="211">
        <v>1183</v>
      </c>
      <c r="Z30" s="211">
        <v>28456</v>
      </c>
      <c r="AB30" s="209">
        <f t="shared" si="0"/>
        <v>1183</v>
      </c>
      <c r="AC30" s="209">
        <f t="shared" si="1"/>
        <v>1187</v>
      </c>
    </row>
    <row r="31" spans="1:29" x14ac:dyDescent="0.25">
      <c r="A31" s="210">
        <v>44862</v>
      </c>
      <c r="B31" s="211">
        <v>1189</v>
      </c>
      <c r="C31" s="211">
        <v>1189</v>
      </c>
      <c r="D31" s="211">
        <v>1190</v>
      </c>
      <c r="E31" s="211">
        <v>1189</v>
      </c>
      <c r="F31" s="211">
        <v>1190</v>
      </c>
      <c r="G31" s="211">
        <v>1190</v>
      </c>
      <c r="H31" s="211">
        <v>1190</v>
      </c>
      <c r="I31" s="211">
        <v>1190</v>
      </c>
      <c r="J31" s="211">
        <v>1190</v>
      </c>
      <c r="K31" s="211">
        <v>1191</v>
      </c>
      <c r="L31" s="211">
        <v>1192</v>
      </c>
      <c r="M31" s="211">
        <v>1191</v>
      </c>
      <c r="N31" s="211">
        <v>1191</v>
      </c>
      <c r="O31" s="211">
        <v>1191</v>
      </c>
      <c r="P31" s="211">
        <v>1191</v>
      </c>
      <c r="Q31" s="211">
        <v>1190</v>
      </c>
      <c r="R31" s="211">
        <v>1189</v>
      </c>
      <c r="S31" s="211">
        <v>1188</v>
      </c>
      <c r="T31" s="211">
        <v>1188</v>
      </c>
      <c r="U31" s="211">
        <v>1187</v>
      </c>
      <c r="V31" s="211">
        <v>1188</v>
      </c>
      <c r="W31" s="211">
        <v>1188</v>
      </c>
      <c r="X31" s="211">
        <v>1187</v>
      </c>
      <c r="Y31" s="211">
        <v>1187</v>
      </c>
      <c r="Z31" s="211">
        <v>28546</v>
      </c>
      <c r="AB31" s="209">
        <f t="shared" si="0"/>
        <v>1187</v>
      </c>
      <c r="AC31" s="209">
        <f t="shared" si="1"/>
        <v>1192</v>
      </c>
    </row>
    <row r="32" spans="1:29" x14ac:dyDescent="0.25">
      <c r="A32" s="210">
        <v>44863</v>
      </c>
      <c r="B32" s="211">
        <v>1176</v>
      </c>
      <c r="C32" s="211">
        <v>1176</v>
      </c>
      <c r="D32" s="211">
        <v>1177</v>
      </c>
      <c r="E32" s="211">
        <v>1177</v>
      </c>
      <c r="F32" s="211">
        <v>1176</v>
      </c>
      <c r="G32" s="211">
        <v>1176</v>
      </c>
      <c r="H32" s="211">
        <v>1176</v>
      </c>
      <c r="I32" s="211">
        <v>1175</v>
      </c>
      <c r="J32" s="211">
        <v>1177</v>
      </c>
      <c r="K32" s="211">
        <v>1178</v>
      </c>
      <c r="L32" s="211">
        <v>1178</v>
      </c>
      <c r="M32" s="211">
        <v>1178</v>
      </c>
      <c r="N32" s="211">
        <v>1179</v>
      </c>
      <c r="O32" s="211">
        <v>1178</v>
      </c>
      <c r="P32" s="211">
        <v>1177</v>
      </c>
      <c r="Q32" s="211">
        <v>1178</v>
      </c>
      <c r="R32" s="211">
        <v>1177</v>
      </c>
      <c r="S32" s="211">
        <v>1176</v>
      </c>
      <c r="T32" s="211">
        <v>1174</v>
      </c>
      <c r="U32" s="211">
        <v>1175</v>
      </c>
      <c r="V32" s="211">
        <v>1175</v>
      </c>
      <c r="W32" s="211">
        <v>1175</v>
      </c>
      <c r="X32" s="211">
        <v>1174</v>
      </c>
      <c r="Y32" s="211">
        <v>1175</v>
      </c>
      <c r="Z32" s="211">
        <v>28233</v>
      </c>
      <c r="AB32" s="209">
        <f t="shared" si="0"/>
        <v>1174</v>
      </c>
      <c r="AC32" s="209">
        <f t="shared" si="1"/>
        <v>1179</v>
      </c>
    </row>
    <row r="33" spans="1:29" x14ac:dyDescent="0.25">
      <c r="A33" s="210">
        <v>44864</v>
      </c>
      <c r="B33" s="211">
        <v>1183</v>
      </c>
      <c r="C33" s="211">
        <v>1183</v>
      </c>
      <c r="D33" s="211">
        <v>1178</v>
      </c>
      <c r="E33" s="211">
        <v>1177</v>
      </c>
      <c r="F33" s="211">
        <v>1176</v>
      </c>
      <c r="G33" s="211">
        <v>1175</v>
      </c>
      <c r="H33" s="211">
        <v>1175</v>
      </c>
      <c r="I33" s="211">
        <v>1176</v>
      </c>
      <c r="J33" s="211">
        <v>1177</v>
      </c>
      <c r="K33" s="211">
        <v>1178</v>
      </c>
      <c r="L33" s="211">
        <v>1178</v>
      </c>
      <c r="M33" s="211">
        <v>1177</v>
      </c>
      <c r="N33" s="211">
        <v>1177</v>
      </c>
      <c r="O33" s="211">
        <v>1176</v>
      </c>
      <c r="P33" s="211">
        <v>1176</v>
      </c>
      <c r="Q33" s="211">
        <v>1176</v>
      </c>
      <c r="R33" s="211">
        <v>1177</v>
      </c>
      <c r="S33" s="211">
        <v>1177</v>
      </c>
      <c r="T33" s="211">
        <v>1175</v>
      </c>
      <c r="U33" s="211">
        <v>1174</v>
      </c>
      <c r="V33" s="211">
        <v>1175</v>
      </c>
      <c r="W33" s="211">
        <v>1175</v>
      </c>
      <c r="X33" s="211">
        <v>1175</v>
      </c>
      <c r="Y33" s="211">
        <v>1176</v>
      </c>
      <c r="Z33" s="211">
        <v>28242</v>
      </c>
      <c r="AB33" s="209">
        <f t="shared" si="0"/>
        <v>1174</v>
      </c>
      <c r="AC33" s="209">
        <f t="shared" si="1"/>
        <v>1183</v>
      </c>
    </row>
    <row r="34" spans="1:29" x14ac:dyDescent="0.25">
      <c r="A34" s="210">
        <v>44865</v>
      </c>
      <c r="B34" s="211">
        <v>1176</v>
      </c>
      <c r="C34" s="211">
        <v>1176</v>
      </c>
      <c r="D34" s="211">
        <v>1175</v>
      </c>
      <c r="E34" s="211">
        <v>1177</v>
      </c>
      <c r="F34" s="211">
        <v>1177</v>
      </c>
      <c r="G34" s="211">
        <v>1178</v>
      </c>
      <c r="H34" s="211">
        <v>1176</v>
      </c>
      <c r="I34" s="211">
        <v>1176</v>
      </c>
      <c r="J34" s="211">
        <v>1177</v>
      </c>
      <c r="K34" s="211">
        <v>1179</v>
      </c>
      <c r="L34" s="211">
        <v>1183</v>
      </c>
      <c r="M34" s="211">
        <v>1179</v>
      </c>
      <c r="N34" s="211">
        <v>1178</v>
      </c>
      <c r="O34" s="211">
        <v>1178</v>
      </c>
      <c r="P34" s="211">
        <v>1178</v>
      </c>
      <c r="Q34" s="211">
        <v>1178</v>
      </c>
      <c r="R34" s="211">
        <v>1178</v>
      </c>
      <c r="S34" s="211">
        <v>1179</v>
      </c>
      <c r="T34" s="211">
        <v>1178</v>
      </c>
      <c r="U34" s="211">
        <v>1177</v>
      </c>
      <c r="V34" s="211">
        <v>1177</v>
      </c>
      <c r="W34" s="211">
        <v>1177</v>
      </c>
      <c r="X34" s="211">
        <v>1178</v>
      </c>
      <c r="Y34" s="211">
        <v>1178</v>
      </c>
      <c r="Z34" s="211">
        <v>28263</v>
      </c>
      <c r="AB34" s="209">
        <f t="shared" si="0"/>
        <v>1175</v>
      </c>
      <c r="AC34" s="209">
        <f t="shared" si="1"/>
        <v>1183</v>
      </c>
    </row>
    <row r="35" spans="1:29" x14ac:dyDescent="0.25">
      <c r="A35" s="210" t="s">
        <v>107</v>
      </c>
      <c r="B35" s="211">
        <v>36094</v>
      </c>
      <c r="C35" s="211">
        <v>36108</v>
      </c>
      <c r="D35" s="211">
        <v>36050</v>
      </c>
      <c r="E35" s="211">
        <v>35913</v>
      </c>
      <c r="F35" s="211">
        <v>35869</v>
      </c>
      <c r="G35" s="211">
        <v>35935</v>
      </c>
      <c r="H35" s="211">
        <v>36033</v>
      </c>
      <c r="I35" s="211">
        <v>36060</v>
      </c>
      <c r="J35" s="211">
        <v>36097</v>
      </c>
      <c r="K35" s="211">
        <v>36129</v>
      </c>
      <c r="L35" s="211">
        <v>36143</v>
      </c>
      <c r="M35" s="211">
        <v>36130</v>
      </c>
      <c r="N35" s="211">
        <v>36099</v>
      </c>
      <c r="O35" s="211">
        <v>36079</v>
      </c>
      <c r="P35" s="211">
        <v>36071</v>
      </c>
      <c r="Q35" s="211">
        <v>36068</v>
      </c>
      <c r="R35" s="211">
        <v>36072</v>
      </c>
      <c r="S35" s="211">
        <v>36056</v>
      </c>
      <c r="T35" s="211">
        <v>36033</v>
      </c>
      <c r="U35" s="211">
        <v>36029</v>
      </c>
      <c r="V35" s="211">
        <v>36028</v>
      </c>
      <c r="W35" s="211">
        <v>36037</v>
      </c>
      <c r="X35" s="211">
        <v>36046</v>
      </c>
      <c r="Y35" s="211">
        <v>36068</v>
      </c>
      <c r="Z35" s="211">
        <v>865247</v>
      </c>
    </row>
    <row r="36" spans="1:29" x14ac:dyDescent="0.25">
      <c r="Y36" s="212" t="s">
        <v>0</v>
      </c>
      <c r="Z36" s="213">
        <f>SUM(Z4:Z34)</f>
        <v>865247</v>
      </c>
    </row>
    <row r="37" spans="1:29" x14ac:dyDescent="0.25">
      <c r="Y37" s="214" t="s">
        <v>102</v>
      </c>
      <c r="Z37" s="218">
        <v>1014.52</v>
      </c>
    </row>
    <row r="38" spans="1:29" x14ac:dyDescent="0.25">
      <c r="Y38" s="214" t="s">
        <v>162</v>
      </c>
      <c r="Z38" s="215">
        <f>Z36+Z37</f>
        <v>866261.52</v>
      </c>
    </row>
    <row r="39" spans="1:29" x14ac:dyDescent="0.25">
      <c r="Y39" s="214" t="s">
        <v>104</v>
      </c>
      <c r="Z39" s="215">
        <v>0</v>
      </c>
    </row>
    <row r="40" spans="1:29" x14ac:dyDescent="0.25">
      <c r="Y40" s="214" t="s">
        <v>103</v>
      </c>
      <c r="Z40" s="216">
        <f>Z38-Z39</f>
        <v>866261.52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C40"/>
  <sheetViews>
    <sheetView topLeftCell="A7" zoomScale="90" zoomScaleNormal="90" workbookViewId="0">
      <selection activeCell="Z37" sqref="Z37"/>
    </sheetView>
  </sheetViews>
  <sheetFormatPr defaultRowHeight="15" x14ac:dyDescent="0.25"/>
  <cols>
    <col min="1" max="1" width="10.21875" style="209" bestFit="1" customWidth="1"/>
    <col min="2" max="2" width="7.88671875" style="209" bestFit="1" customWidth="1"/>
    <col min="3" max="10" width="6.6640625" style="209" bestFit="1" customWidth="1"/>
    <col min="11" max="25" width="7.44140625" style="209" bestFit="1" customWidth="1"/>
    <col min="26" max="26" width="9.33203125" style="209" bestFit="1" customWidth="1"/>
    <col min="27" max="27" width="3.5546875" style="209" customWidth="1"/>
    <col min="28" max="29" width="5.21875" style="209" bestFit="1" customWidth="1"/>
    <col min="30" max="16384" width="8.88671875" style="209"/>
  </cols>
  <sheetData>
    <row r="1" spans="1:29" x14ac:dyDescent="0.25">
      <c r="A1" s="209" t="s">
        <v>133</v>
      </c>
      <c r="B1" s="209" t="s">
        <v>6</v>
      </c>
    </row>
    <row r="3" spans="1:29" x14ac:dyDescent="0.25">
      <c r="A3" s="209" t="s">
        <v>135</v>
      </c>
      <c r="B3" s="209" t="s">
        <v>136</v>
      </c>
      <c r="C3" s="209" t="s">
        <v>137</v>
      </c>
      <c r="D3" s="209" t="s">
        <v>138</v>
      </c>
      <c r="E3" s="209" t="s">
        <v>139</v>
      </c>
      <c r="F3" s="209" t="s">
        <v>140</v>
      </c>
      <c r="G3" s="209" t="s">
        <v>141</v>
      </c>
      <c r="H3" s="209" t="s">
        <v>142</v>
      </c>
      <c r="I3" s="209" t="s">
        <v>143</v>
      </c>
      <c r="J3" s="209" t="s">
        <v>144</v>
      </c>
      <c r="K3" s="209" t="s">
        <v>145</v>
      </c>
      <c r="L3" s="209" t="s">
        <v>146</v>
      </c>
      <c r="M3" s="209" t="s">
        <v>147</v>
      </c>
      <c r="N3" s="209" t="s">
        <v>148</v>
      </c>
      <c r="O3" s="209" t="s">
        <v>149</v>
      </c>
      <c r="P3" s="209" t="s">
        <v>150</v>
      </c>
      <c r="Q3" s="209" t="s">
        <v>151</v>
      </c>
      <c r="R3" s="209" t="s">
        <v>152</v>
      </c>
      <c r="S3" s="209" t="s">
        <v>153</v>
      </c>
      <c r="T3" s="209" t="s">
        <v>154</v>
      </c>
      <c r="U3" s="209" t="s">
        <v>155</v>
      </c>
      <c r="V3" s="209" t="s">
        <v>156</v>
      </c>
      <c r="W3" s="209" t="s">
        <v>157</v>
      </c>
      <c r="X3" s="209" t="s">
        <v>158</v>
      </c>
      <c r="Y3" s="209" t="s">
        <v>159</v>
      </c>
      <c r="Z3" s="209" t="s">
        <v>160</v>
      </c>
      <c r="AB3" s="209" t="s">
        <v>161</v>
      </c>
      <c r="AC3" s="209" t="s">
        <v>161</v>
      </c>
    </row>
    <row r="4" spans="1:29" x14ac:dyDescent="0.25">
      <c r="A4" s="210">
        <v>44835</v>
      </c>
      <c r="B4" s="211">
        <v>1150</v>
      </c>
      <c r="C4" s="211">
        <v>1151</v>
      </c>
      <c r="D4" s="211">
        <v>1152</v>
      </c>
      <c r="E4" s="211">
        <v>1151</v>
      </c>
      <c r="F4" s="211">
        <v>1149</v>
      </c>
      <c r="G4" s="211">
        <v>1149</v>
      </c>
      <c r="H4" s="211">
        <v>1147</v>
      </c>
      <c r="I4" s="211">
        <v>1146</v>
      </c>
      <c r="J4" s="211">
        <v>1145</v>
      </c>
      <c r="K4" s="211">
        <v>1145</v>
      </c>
      <c r="L4" s="211">
        <v>1145</v>
      </c>
      <c r="M4" s="211">
        <v>1145</v>
      </c>
      <c r="N4" s="211">
        <v>1145</v>
      </c>
      <c r="O4" s="211">
        <v>1145</v>
      </c>
      <c r="P4" s="211">
        <v>1146</v>
      </c>
      <c r="Q4" s="211">
        <v>1146</v>
      </c>
      <c r="R4" s="211">
        <v>1145</v>
      </c>
      <c r="S4" s="211">
        <v>1145</v>
      </c>
      <c r="T4" s="211">
        <v>1144</v>
      </c>
      <c r="U4" s="211">
        <v>1143</v>
      </c>
      <c r="V4" s="211">
        <v>1143</v>
      </c>
      <c r="W4" s="211">
        <v>1144</v>
      </c>
      <c r="X4" s="211">
        <v>1144</v>
      </c>
      <c r="Y4" s="211">
        <v>1145</v>
      </c>
      <c r="Z4" s="211">
        <v>27510</v>
      </c>
      <c r="AB4" s="209">
        <f>MIN(B4:Y4)</f>
        <v>1143</v>
      </c>
      <c r="AC4" s="209">
        <f>MAX(B4:Y4)</f>
        <v>1152</v>
      </c>
    </row>
    <row r="5" spans="1:29" x14ac:dyDescent="0.25">
      <c r="A5" s="210">
        <v>44836</v>
      </c>
      <c r="B5" s="211">
        <v>1152</v>
      </c>
      <c r="C5" s="211">
        <v>1154</v>
      </c>
      <c r="D5" s="211">
        <v>1155</v>
      </c>
      <c r="E5" s="211">
        <v>1158</v>
      </c>
      <c r="F5" s="211">
        <v>1158</v>
      </c>
      <c r="G5" s="211">
        <v>1159</v>
      </c>
      <c r="H5" s="211">
        <v>1159</v>
      </c>
      <c r="I5" s="211">
        <v>1159</v>
      </c>
      <c r="J5" s="211">
        <v>1158</v>
      </c>
      <c r="K5" s="211">
        <v>1158</v>
      </c>
      <c r="L5" s="211">
        <v>1158</v>
      </c>
      <c r="M5" s="211">
        <v>1158</v>
      </c>
      <c r="N5" s="211">
        <v>1157</v>
      </c>
      <c r="O5" s="211">
        <v>1157</v>
      </c>
      <c r="P5" s="211">
        <v>1158</v>
      </c>
      <c r="Q5" s="211">
        <v>1157</v>
      </c>
      <c r="R5" s="211">
        <v>1152</v>
      </c>
      <c r="S5" s="211">
        <v>1157</v>
      </c>
      <c r="T5" s="211">
        <v>1158</v>
      </c>
      <c r="U5" s="211">
        <v>1158</v>
      </c>
      <c r="V5" s="211">
        <v>1158</v>
      </c>
      <c r="W5" s="211">
        <v>1158</v>
      </c>
      <c r="X5" s="211">
        <v>1159</v>
      </c>
      <c r="Y5" s="211">
        <v>1161</v>
      </c>
      <c r="Z5" s="211">
        <v>27776</v>
      </c>
      <c r="AB5" s="209">
        <f t="shared" ref="AB5:AB34" si="0">MIN(B5:Y5)</f>
        <v>1152</v>
      </c>
      <c r="AC5" s="209">
        <f t="shared" ref="AC5:AC34" si="1">MAX(B5:Y5)</f>
        <v>1161</v>
      </c>
    </row>
    <row r="6" spans="1:29" x14ac:dyDescent="0.25">
      <c r="A6" s="210">
        <v>44837</v>
      </c>
      <c r="B6" s="211">
        <v>1180</v>
      </c>
      <c r="C6" s="211">
        <v>1181</v>
      </c>
      <c r="D6" s="211">
        <v>1181</v>
      </c>
      <c r="E6" s="211">
        <v>1182</v>
      </c>
      <c r="F6" s="211">
        <v>1182</v>
      </c>
      <c r="G6" s="211">
        <v>1182</v>
      </c>
      <c r="H6" s="211">
        <v>1182</v>
      </c>
      <c r="I6" s="211">
        <v>1179</v>
      </c>
      <c r="J6" s="211">
        <v>1179</v>
      </c>
      <c r="K6" s="211">
        <v>1179</v>
      </c>
      <c r="L6" s="211">
        <v>1179</v>
      </c>
      <c r="M6" s="211">
        <v>1180</v>
      </c>
      <c r="N6" s="211">
        <v>1178</v>
      </c>
      <c r="O6" s="211">
        <v>1179</v>
      </c>
      <c r="P6" s="211">
        <v>1178</v>
      </c>
      <c r="Q6" s="211">
        <v>1178</v>
      </c>
      <c r="R6" s="211">
        <v>1178</v>
      </c>
      <c r="S6" s="211">
        <v>1178</v>
      </c>
      <c r="T6" s="211">
        <v>1177</v>
      </c>
      <c r="U6" s="211">
        <v>1177</v>
      </c>
      <c r="V6" s="211">
        <v>1177</v>
      </c>
      <c r="W6" s="211">
        <v>1178</v>
      </c>
      <c r="X6" s="211">
        <v>1179</v>
      </c>
      <c r="Y6" s="211">
        <v>1180</v>
      </c>
      <c r="Z6" s="211">
        <v>28303</v>
      </c>
      <c r="AB6" s="209">
        <f t="shared" si="0"/>
        <v>1177</v>
      </c>
      <c r="AC6" s="209">
        <f t="shared" si="1"/>
        <v>1182</v>
      </c>
    </row>
    <row r="7" spans="1:29" x14ac:dyDescent="0.25">
      <c r="A7" s="210">
        <v>44838</v>
      </c>
      <c r="B7" s="211">
        <v>1153</v>
      </c>
      <c r="C7" s="211">
        <v>1153</v>
      </c>
      <c r="D7" s="211">
        <v>1153</v>
      </c>
      <c r="E7" s="211">
        <v>1153</v>
      </c>
      <c r="F7" s="211">
        <v>1154</v>
      </c>
      <c r="G7" s="211">
        <v>1153</v>
      </c>
      <c r="H7" s="211">
        <v>1152</v>
      </c>
      <c r="I7" s="211">
        <v>1152</v>
      </c>
      <c r="J7" s="211">
        <v>1152</v>
      </c>
      <c r="K7" s="211">
        <v>1154</v>
      </c>
      <c r="L7" s="211">
        <v>1151</v>
      </c>
      <c r="M7" s="211">
        <v>1151</v>
      </c>
      <c r="N7" s="211">
        <v>1151</v>
      </c>
      <c r="O7" s="211">
        <v>1151</v>
      </c>
      <c r="P7" s="211">
        <v>1152</v>
      </c>
      <c r="Q7" s="211">
        <v>1151</v>
      </c>
      <c r="R7" s="211">
        <v>1151</v>
      </c>
      <c r="S7" s="211">
        <v>1150</v>
      </c>
      <c r="T7" s="211">
        <v>1150</v>
      </c>
      <c r="U7" s="211">
        <v>1150</v>
      </c>
      <c r="V7" s="211">
        <v>1149</v>
      </c>
      <c r="W7" s="211">
        <v>1149</v>
      </c>
      <c r="X7" s="211">
        <v>1149</v>
      </c>
      <c r="Y7" s="211">
        <v>1151</v>
      </c>
      <c r="Z7" s="211">
        <v>27635</v>
      </c>
      <c r="AB7" s="209">
        <f t="shared" si="0"/>
        <v>1149</v>
      </c>
      <c r="AC7" s="209">
        <f t="shared" si="1"/>
        <v>1154</v>
      </c>
    </row>
    <row r="8" spans="1:29" x14ac:dyDescent="0.25">
      <c r="A8" s="210">
        <v>44839</v>
      </c>
      <c r="B8" s="211">
        <v>1162</v>
      </c>
      <c r="C8" s="211">
        <v>1163</v>
      </c>
      <c r="D8" s="211">
        <v>1163</v>
      </c>
      <c r="E8" s="211">
        <v>1162</v>
      </c>
      <c r="F8" s="211">
        <v>1162</v>
      </c>
      <c r="G8" s="211">
        <v>1162</v>
      </c>
      <c r="H8" s="211">
        <v>1161</v>
      </c>
      <c r="I8" s="211">
        <v>1160</v>
      </c>
      <c r="J8" s="211">
        <v>1160</v>
      </c>
      <c r="K8" s="211">
        <v>1160</v>
      </c>
      <c r="L8" s="211">
        <v>1160</v>
      </c>
      <c r="M8" s="211">
        <v>1160</v>
      </c>
      <c r="N8" s="211">
        <v>1161</v>
      </c>
      <c r="O8" s="211">
        <v>1161</v>
      </c>
      <c r="P8" s="211">
        <v>1160</v>
      </c>
      <c r="Q8" s="211">
        <v>1159</v>
      </c>
      <c r="R8" s="211">
        <v>1157</v>
      </c>
      <c r="S8" s="211">
        <v>1157</v>
      </c>
      <c r="T8" s="211">
        <v>1157</v>
      </c>
      <c r="U8" s="211">
        <v>1157</v>
      </c>
      <c r="V8" s="211">
        <v>1156</v>
      </c>
      <c r="W8" s="211">
        <v>1158</v>
      </c>
      <c r="X8" s="211">
        <v>1157</v>
      </c>
      <c r="Y8" s="211">
        <v>1159</v>
      </c>
      <c r="Z8" s="211">
        <v>27834</v>
      </c>
      <c r="AB8" s="209">
        <f t="shared" si="0"/>
        <v>1156</v>
      </c>
      <c r="AC8" s="209">
        <f t="shared" si="1"/>
        <v>1163</v>
      </c>
    </row>
    <row r="9" spans="1:29" x14ac:dyDescent="0.25">
      <c r="A9" s="210">
        <v>44840</v>
      </c>
      <c r="B9" s="211">
        <v>1170</v>
      </c>
      <c r="C9" s="211">
        <v>1171</v>
      </c>
      <c r="D9" s="211">
        <v>1171</v>
      </c>
      <c r="E9" s="211">
        <v>1171</v>
      </c>
      <c r="F9" s="211">
        <v>1172</v>
      </c>
      <c r="G9" s="211">
        <v>1171</v>
      </c>
      <c r="H9" s="211">
        <v>1170</v>
      </c>
      <c r="I9" s="211">
        <v>1170</v>
      </c>
      <c r="J9" s="211">
        <v>1170</v>
      </c>
      <c r="K9" s="211">
        <v>1171</v>
      </c>
      <c r="L9" s="211">
        <v>1172</v>
      </c>
      <c r="M9" s="211">
        <v>1171</v>
      </c>
      <c r="N9" s="211">
        <v>1171</v>
      </c>
      <c r="O9" s="211">
        <v>1170</v>
      </c>
      <c r="P9" s="211">
        <v>1169</v>
      </c>
      <c r="Q9" s="211">
        <v>1168</v>
      </c>
      <c r="R9" s="211">
        <v>1166</v>
      </c>
      <c r="S9" s="211">
        <v>1166</v>
      </c>
      <c r="T9" s="211">
        <v>1165</v>
      </c>
      <c r="U9" s="211">
        <v>1165</v>
      </c>
      <c r="V9" s="211">
        <v>1166</v>
      </c>
      <c r="W9" s="211">
        <v>1166</v>
      </c>
      <c r="X9" s="211">
        <v>1168</v>
      </c>
      <c r="Y9" s="211">
        <v>1169</v>
      </c>
      <c r="Z9" s="211">
        <v>28059</v>
      </c>
      <c r="AB9" s="209">
        <f t="shared" si="0"/>
        <v>1165</v>
      </c>
      <c r="AC9" s="209">
        <f t="shared" si="1"/>
        <v>1172</v>
      </c>
    </row>
    <row r="10" spans="1:29" x14ac:dyDescent="0.25">
      <c r="A10" s="210">
        <v>44841</v>
      </c>
      <c r="B10" s="211">
        <v>1161</v>
      </c>
      <c r="C10" s="211">
        <v>1162</v>
      </c>
      <c r="D10" s="211">
        <v>1163</v>
      </c>
      <c r="E10" s="211">
        <v>1163</v>
      </c>
      <c r="F10" s="211">
        <v>1163</v>
      </c>
      <c r="G10" s="211">
        <v>1163</v>
      </c>
      <c r="H10" s="211">
        <v>1162</v>
      </c>
      <c r="I10" s="211">
        <v>1161</v>
      </c>
      <c r="J10" s="211">
        <v>1162</v>
      </c>
      <c r="K10" s="211">
        <v>1163</v>
      </c>
      <c r="L10" s="211">
        <v>1163</v>
      </c>
      <c r="M10" s="211">
        <v>1162</v>
      </c>
      <c r="N10" s="211">
        <v>1161</v>
      </c>
      <c r="O10" s="211">
        <v>1161</v>
      </c>
      <c r="P10" s="211">
        <v>1160</v>
      </c>
      <c r="Q10" s="211">
        <v>1159</v>
      </c>
      <c r="R10" s="211">
        <v>1157</v>
      </c>
      <c r="S10" s="211">
        <v>1156</v>
      </c>
      <c r="T10" s="211">
        <v>1155</v>
      </c>
      <c r="U10" s="211">
        <v>1155</v>
      </c>
      <c r="V10" s="211">
        <v>1155</v>
      </c>
      <c r="W10" s="211">
        <v>1156</v>
      </c>
      <c r="X10" s="211">
        <v>1157</v>
      </c>
      <c r="Y10" s="211">
        <v>1158</v>
      </c>
      <c r="Z10" s="211">
        <v>27838</v>
      </c>
      <c r="AB10" s="209">
        <f t="shared" si="0"/>
        <v>1155</v>
      </c>
      <c r="AC10" s="209">
        <f t="shared" si="1"/>
        <v>1163</v>
      </c>
    </row>
    <row r="11" spans="1:29" x14ac:dyDescent="0.25">
      <c r="A11" s="210">
        <v>44842</v>
      </c>
      <c r="B11" s="211">
        <v>1168</v>
      </c>
      <c r="C11" s="211">
        <v>1169</v>
      </c>
      <c r="D11" s="211">
        <v>1169</v>
      </c>
      <c r="E11" s="211">
        <v>1170</v>
      </c>
      <c r="F11" s="211">
        <v>1171</v>
      </c>
      <c r="G11" s="211">
        <v>1171</v>
      </c>
      <c r="H11" s="211">
        <v>1170</v>
      </c>
      <c r="I11" s="211">
        <v>1170</v>
      </c>
      <c r="J11" s="211">
        <v>1170</v>
      </c>
      <c r="K11" s="211">
        <v>1170</v>
      </c>
      <c r="L11" s="211">
        <v>1170</v>
      </c>
      <c r="M11" s="211">
        <v>1170</v>
      </c>
      <c r="N11" s="211">
        <v>1170</v>
      </c>
      <c r="O11" s="211">
        <v>1170</v>
      </c>
      <c r="P11" s="211">
        <v>1170</v>
      </c>
      <c r="Q11" s="211">
        <v>1170</v>
      </c>
      <c r="R11" s="211">
        <v>1168</v>
      </c>
      <c r="S11" s="211">
        <v>1167</v>
      </c>
      <c r="T11" s="211">
        <v>1166</v>
      </c>
      <c r="U11" s="211">
        <v>1166</v>
      </c>
      <c r="V11" s="211">
        <v>1166</v>
      </c>
      <c r="W11" s="211">
        <v>1166</v>
      </c>
      <c r="X11" s="211">
        <v>1167</v>
      </c>
      <c r="Y11" s="211">
        <v>1168</v>
      </c>
      <c r="Z11" s="211">
        <v>28052</v>
      </c>
      <c r="AB11" s="209">
        <f t="shared" si="0"/>
        <v>1166</v>
      </c>
      <c r="AC11" s="209">
        <f t="shared" si="1"/>
        <v>1171</v>
      </c>
    </row>
    <row r="12" spans="1:29" x14ac:dyDescent="0.25">
      <c r="A12" s="210">
        <v>44843</v>
      </c>
      <c r="B12" s="211">
        <v>1143</v>
      </c>
      <c r="C12" s="211">
        <v>1144</v>
      </c>
      <c r="D12" s="211">
        <v>1144</v>
      </c>
      <c r="E12" s="211">
        <v>1145</v>
      </c>
      <c r="F12" s="211">
        <v>1145</v>
      </c>
      <c r="G12" s="211">
        <v>1144</v>
      </c>
      <c r="H12" s="211">
        <v>1144</v>
      </c>
      <c r="I12" s="211">
        <v>1144</v>
      </c>
      <c r="J12" s="211">
        <v>1144</v>
      </c>
      <c r="K12" s="211">
        <v>1145</v>
      </c>
      <c r="L12" s="211">
        <v>1145</v>
      </c>
      <c r="M12" s="211">
        <v>1146</v>
      </c>
      <c r="N12" s="211">
        <v>1145</v>
      </c>
      <c r="O12" s="211">
        <v>1145</v>
      </c>
      <c r="P12" s="211">
        <v>1144</v>
      </c>
      <c r="Q12" s="211">
        <v>1142</v>
      </c>
      <c r="R12" s="211">
        <v>1140</v>
      </c>
      <c r="S12" s="211">
        <v>1139</v>
      </c>
      <c r="T12" s="211">
        <v>1138</v>
      </c>
      <c r="U12" s="211">
        <v>1138</v>
      </c>
      <c r="V12" s="211">
        <v>1138</v>
      </c>
      <c r="W12" s="211">
        <v>1139</v>
      </c>
      <c r="X12" s="211">
        <v>1140</v>
      </c>
      <c r="Y12" s="211">
        <v>1141</v>
      </c>
      <c r="Z12" s="211">
        <v>27422</v>
      </c>
      <c r="AB12" s="209">
        <f t="shared" si="0"/>
        <v>1138</v>
      </c>
      <c r="AC12" s="209">
        <f t="shared" si="1"/>
        <v>1146</v>
      </c>
    </row>
    <row r="13" spans="1:29" x14ac:dyDescent="0.25">
      <c r="A13" s="210">
        <v>44844</v>
      </c>
      <c r="B13" s="211">
        <v>1170</v>
      </c>
      <c r="C13" s="211">
        <v>1171</v>
      </c>
      <c r="D13" s="211">
        <v>1171</v>
      </c>
      <c r="E13" s="211">
        <v>1171</v>
      </c>
      <c r="F13" s="211">
        <v>1171</v>
      </c>
      <c r="G13" s="211">
        <v>1170</v>
      </c>
      <c r="H13" s="211">
        <v>1169</v>
      </c>
      <c r="I13" s="211">
        <v>1169</v>
      </c>
      <c r="J13" s="211">
        <v>1169</v>
      </c>
      <c r="K13" s="211">
        <v>1169</v>
      </c>
      <c r="L13" s="211">
        <v>1170</v>
      </c>
      <c r="M13" s="211">
        <v>1170</v>
      </c>
      <c r="N13" s="211">
        <v>1170</v>
      </c>
      <c r="O13" s="211">
        <v>1170</v>
      </c>
      <c r="P13" s="211">
        <v>1169</v>
      </c>
      <c r="Q13" s="211">
        <v>1168</v>
      </c>
      <c r="R13" s="211">
        <v>1168</v>
      </c>
      <c r="S13" s="211">
        <v>1167</v>
      </c>
      <c r="T13" s="211">
        <v>1166</v>
      </c>
      <c r="U13" s="211">
        <v>1166</v>
      </c>
      <c r="V13" s="211">
        <v>1166</v>
      </c>
      <c r="W13" s="211">
        <v>1166</v>
      </c>
      <c r="X13" s="211">
        <v>1167</v>
      </c>
      <c r="Y13" s="211">
        <v>1168</v>
      </c>
      <c r="Z13" s="211">
        <v>28051</v>
      </c>
      <c r="AB13" s="209">
        <f t="shared" si="0"/>
        <v>1166</v>
      </c>
      <c r="AC13" s="209">
        <f t="shared" si="1"/>
        <v>1171</v>
      </c>
    </row>
    <row r="14" spans="1:29" x14ac:dyDescent="0.25">
      <c r="A14" s="210">
        <v>44845</v>
      </c>
      <c r="B14" s="211">
        <v>1157</v>
      </c>
      <c r="C14" s="211">
        <v>1157</v>
      </c>
      <c r="D14" s="211">
        <v>1158</v>
      </c>
      <c r="E14" s="211">
        <v>1158</v>
      </c>
      <c r="F14" s="211">
        <v>1158</v>
      </c>
      <c r="G14" s="211">
        <v>1157</v>
      </c>
      <c r="H14" s="211">
        <v>1157</v>
      </c>
      <c r="I14" s="211">
        <v>1157</v>
      </c>
      <c r="J14" s="211">
        <v>1158</v>
      </c>
      <c r="K14" s="211">
        <v>1161</v>
      </c>
      <c r="L14" s="211">
        <v>1157</v>
      </c>
      <c r="M14" s="211">
        <v>1157</v>
      </c>
      <c r="N14" s="211">
        <v>1157</v>
      </c>
      <c r="O14" s="211">
        <v>1157</v>
      </c>
      <c r="P14" s="211">
        <v>1156</v>
      </c>
      <c r="Q14" s="211">
        <v>1155</v>
      </c>
      <c r="R14" s="211">
        <v>1154</v>
      </c>
      <c r="S14" s="211">
        <v>1154</v>
      </c>
      <c r="T14" s="211">
        <v>1153</v>
      </c>
      <c r="U14" s="211">
        <v>1153</v>
      </c>
      <c r="V14" s="211">
        <v>1153</v>
      </c>
      <c r="W14" s="211">
        <v>1154</v>
      </c>
      <c r="X14" s="211">
        <v>1154</v>
      </c>
      <c r="Y14" s="211">
        <v>1155</v>
      </c>
      <c r="Z14" s="211">
        <v>27747</v>
      </c>
      <c r="AB14" s="209">
        <f t="shared" si="0"/>
        <v>1153</v>
      </c>
      <c r="AC14" s="209">
        <f t="shared" si="1"/>
        <v>1161</v>
      </c>
    </row>
    <row r="15" spans="1:29" x14ac:dyDescent="0.25">
      <c r="A15" s="210">
        <v>44846</v>
      </c>
      <c r="B15" s="211">
        <v>1162</v>
      </c>
      <c r="C15" s="211">
        <v>1163</v>
      </c>
      <c r="D15" s="211">
        <v>1163</v>
      </c>
      <c r="E15" s="211">
        <v>1163</v>
      </c>
      <c r="F15" s="211">
        <v>1162</v>
      </c>
      <c r="G15" s="211">
        <v>1162</v>
      </c>
      <c r="H15" s="211">
        <v>1161</v>
      </c>
      <c r="I15" s="211">
        <v>1161</v>
      </c>
      <c r="J15" s="211">
        <v>1163</v>
      </c>
      <c r="K15" s="211">
        <v>1163</v>
      </c>
      <c r="L15" s="211">
        <v>1163</v>
      </c>
      <c r="M15" s="211">
        <v>1163</v>
      </c>
      <c r="N15" s="211">
        <v>1164</v>
      </c>
      <c r="O15" s="211">
        <v>1164</v>
      </c>
      <c r="P15" s="211">
        <v>1163</v>
      </c>
      <c r="Q15" s="211">
        <v>1163</v>
      </c>
      <c r="R15" s="211">
        <v>1161</v>
      </c>
      <c r="S15" s="211">
        <v>1160</v>
      </c>
      <c r="T15" s="211">
        <v>1160</v>
      </c>
      <c r="U15" s="211">
        <v>1159</v>
      </c>
      <c r="V15" s="211">
        <v>1159</v>
      </c>
      <c r="W15" s="211">
        <v>1159</v>
      </c>
      <c r="X15" s="211">
        <v>1159</v>
      </c>
      <c r="Y15" s="211">
        <v>1161</v>
      </c>
      <c r="Z15" s="211">
        <v>27881</v>
      </c>
      <c r="AB15" s="209">
        <f t="shared" si="0"/>
        <v>1159</v>
      </c>
      <c r="AC15" s="209">
        <f t="shared" si="1"/>
        <v>1164</v>
      </c>
    </row>
    <row r="16" spans="1:29" x14ac:dyDescent="0.25">
      <c r="A16" s="210">
        <v>44847</v>
      </c>
      <c r="B16" s="211">
        <v>1163</v>
      </c>
      <c r="C16" s="211">
        <v>1164</v>
      </c>
      <c r="D16" s="211">
        <v>1164</v>
      </c>
      <c r="E16" s="211">
        <v>1164</v>
      </c>
      <c r="F16" s="211">
        <v>1164</v>
      </c>
      <c r="G16" s="211">
        <v>1164</v>
      </c>
      <c r="H16" s="211">
        <v>1163</v>
      </c>
      <c r="I16" s="211">
        <v>1164</v>
      </c>
      <c r="J16" s="211">
        <v>1164</v>
      </c>
      <c r="K16" s="211">
        <v>1164</v>
      </c>
      <c r="L16" s="211">
        <v>1164</v>
      </c>
      <c r="M16" s="211">
        <v>1163</v>
      </c>
      <c r="N16" s="211">
        <v>1163</v>
      </c>
      <c r="O16" s="211">
        <v>1163</v>
      </c>
      <c r="P16" s="211">
        <v>1163</v>
      </c>
      <c r="Q16" s="211">
        <v>1163</v>
      </c>
      <c r="R16" s="211">
        <v>1162</v>
      </c>
      <c r="S16" s="211">
        <v>1162</v>
      </c>
      <c r="T16" s="211">
        <v>1162</v>
      </c>
      <c r="U16" s="211">
        <v>1162</v>
      </c>
      <c r="V16" s="211">
        <v>1162</v>
      </c>
      <c r="W16" s="211">
        <v>1163</v>
      </c>
      <c r="X16" s="211">
        <v>1163</v>
      </c>
      <c r="Y16" s="211">
        <v>1163</v>
      </c>
      <c r="Z16" s="211">
        <v>27916</v>
      </c>
      <c r="AB16" s="209">
        <f t="shared" si="0"/>
        <v>1162</v>
      </c>
      <c r="AC16" s="209">
        <f t="shared" si="1"/>
        <v>1164</v>
      </c>
    </row>
    <row r="17" spans="1:29" x14ac:dyDescent="0.25">
      <c r="A17" s="210">
        <v>44848</v>
      </c>
      <c r="B17" s="211">
        <v>1176</v>
      </c>
      <c r="C17" s="211">
        <v>1177</v>
      </c>
      <c r="D17" s="211">
        <v>1176</v>
      </c>
      <c r="E17" s="211">
        <v>1176</v>
      </c>
      <c r="F17" s="211">
        <v>1176</v>
      </c>
      <c r="G17" s="211">
        <v>1176</v>
      </c>
      <c r="H17" s="211">
        <v>1175</v>
      </c>
      <c r="I17" s="211">
        <v>1176</v>
      </c>
      <c r="J17" s="211">
        <v>1176</v>
      </c>
      <c r="K17" s="211">
        <v>1175</v>
      </c>
      <c r="L17" s="211">
        <v>1176</v>
      </c>
      <c r="M17" s="211">
        <v>1178</v>
      </c>
      <c r="N17" s="211">
        <v>1177</v>
      </c>
      <c r="O17" s="211">
        <v>1176</v>
      </c>
      <c r="P17" s="211">
        <v>1176</v>
      </c>
      <c r="Q17" s="211">
        <v>1175</v>
      </c>
      <c r="R17" s="211">
        <v>1175</v>
      </c>
      <c r="S17" s="211">
        <v>1173</v>
      </c>
      <c r="T17" s="211">
        <v>1172</v>
      </c>
      <c r="U17" s="211">
        <v>1173</v>
      </c>
      <c r="V17" s="211">
        <v>1173</v>
      </c>
      <c r="W17" s="211">
        <v>1174</v>
      </c>
      <c r="X17" s="211">
        <v>1174</v>
      </c>
      <c r="Y17" s="211">
        <v>1175</v>
      </c>
      <c r="Z17" s="211">
        <v>28206</v>
      </c>
      <c r="AB17" s="209">
        <f t="shared" si="0"/>
        <v>1172</v>
      </c>
      <c r="AC17" s="209">
        <f t="shared" si="1"/>
        <v>1178</v>
      </c>
    </row>
    <row r="18" spans="1:29" x14ac:dyDescent="0.25">
      <c r="A18" s="210">
        <v>44849</v>
      </c>
      <c r="B18" s="211">
        <v>1140</v>
      </c>
      <c r="C18" s="211">
        <v>1141</v>
      </c>
      <c r="D18" s="211">
        <v>1141</v>
      </c>
      <c r="E18" s="211">
        <v>1141</v>
      </c>
      <c r="F18" s="211">
        <v>1141</v>
      </c>
      <c r="G18" s="211">
        <v>1140</v>
      </c>
      <c r="H18" s="211">
        <v>1139</v>
      </c>
      <c r="I18" s="211">
        <v>1139</v>
      </c>
      <c r="J18" s="211">
        <v>1140</v>
      </c>
      <c r="K18" s="211">
        <v>1140</v>
      </c>
      <c r="L18" s="211">
        <v>1140</v>
      </c>
      <c r="M18" s="211">
        <v>1140</v>
      </c>
      <c r="N18" s="211">
        <v>1141</v>
      </c>
      <c r="O18" s="211">
        <v>1141</v>
      </c>
      <c r="P18" s="211">
        <v>1140</v>
      </c>
      <c r="Q18" s="211">
        <v>1139</v>
      </c>
      <c r="R18" s="211">
        <v>1138</v>
      </c>
      <c r="S18" s="211">
        <v>1136</v>
      </c>
      <c r="T18" s="211">
        <v>1135</v>
      </c>
      <c r="U18" s="211">
        <v>1135</v>
      </c>
      <c r="V18" s="211">
        <v>1136</v>
      </c>
      <c r="W18" s="211">
        <v>1137</v>
      </c>
      <c r="X18" s="211">
        <v>1137</v>
      </c>
      <c r="Y18" s="211">
        <v>1138</v>
      </c>
      <c r="Z18" s="211">
        <v>27335</v>
      </c>
      <c r="AB18" s="209">
        <f t="shared" si="0"/>
        <v>1135</v>
      </c>
      <c r="AC18" s="209">
        <f t="shared" si="1"/>
        <v>1141</v>
      </c>
    </row>
    <row r="19" spans="1:29" x14ac:dyDescent="0.25">
      <c r="A19" s="210">
        <v>44850</v>
      </c>
      <c r="B19" s="211">
        <v>1163</v>
      </c>
      <c r="C19" s="211">
        <v>1164</v>
      </c>
      <c r="D19" s="211">
        <v>1165</v>
      </c>
      <c r="E19" s="211">
        <v>1165</v>
      </c>
      <c r="F19" s="211">
        <v>1165</v>
      </c>
      <c r="G19" s="211">
        <v>1165</v>
      </c>
      <c r="H19" s="211">
        <v>1164</v>
      </c>
      <c r="I19" s="211">
        <v>1165</v>
      </c>
      <c r="J19" s="211">
        <v>1165</v>
      </c>
      <c r="K19" s="211">
        <v>1164</v>
      </c>
      <c r="L19" s="211">
        <v>1164</v>
      </c>
      <c r="M19" s="211">
        <v>1164</v>
      </c>
      <c r="N19" s="211">
        <v>1163</v>
      </c>
      <c r="O19" s="211">
        <v>1164</v>
      </c>
      <c r="P19" s="211">
        <v>1165</v>
      </c>
      <c r="Q19" s="211">
        <v>1164</v>
      </c>
      <c r="R19" s="211">
        <v>1163</v>
      </c>
      <c r="S19" s="211">
        <v>1162</v>
      </c>
      <c r="T19" s="211">
        <v>1161</v>
      </c>
      <c r="U19" s="211">
        <v>1161</v>
      </c>
      <c r="V19" s="211">
        <v>1162</v>
      </c>
      <c r="W19" s="211">
        <v>1161</v>
      </c>
      <c r="X19" s="211">
        <v>1158</v>
      </c>
      <c r="Y19" s="211">
        <v>1159</v>
      </c>
      <c r="Z19" s="211">
        <v>27916</v>
      </c>
      <c r="AB19" s="209">
        <f t="shared" si="0"/>
        <v>1158</v>
      </c>
      <c r="AC19" s="209">
        <f t="shared" si="1"/>
        <v>1165</v>
      </c>
    </row>
    <row r="20" spans="1:29" x14ac:dyDescent="0.25">
      <c r="A20" s="210">
        <v>44851</v>
      </c>
      <c r="B20" s="211">
        <v>1156</v>
      </c>
      <c r="C20" s="211">
        <v>1156</v>
      </c>
      <c r="D20" s="211">
        <v>1157</v>
      </c>
      <c r="E20" s="211">
        <v>1157</v>
      </c>
      <c r="F20" s="211">
        <v>1157</v>
      </c>
      <c r="G20" s="211">
        <v>1156</v>
      </c>
      <c r="H20" s="211">
        <v>1155</v>
      </c>
      <c r="I20" s="211">
        <v>1154</v>
      </c>
      <c r="J20" s="211">
        <v>1154</v>
      </c>
      <c r="K20" s="211">
        <v>1152</v>
      </c>
      <c r="L20" s="211">
        <v>1154</v>
      </c>
      <c r="M20" s="211">
        <v>1153</v>
      </c>
      <c r="N20" s="211">
        <v>1152</v>
      </c>
      <c r="O20" s="211">
        <v>1153</v>
      </c>
      <c r="P20" s="211">
        <v>1153</v>
      </c>
      <c r="Q20" s="211">
        <v>1153</v>
      </c>
      <c r="R20" s="211">
        <v>1154</v>
      </c>
      <c r="S20" s="211">
        <v>1153</v>
      </c>
      <c r="T20" s="211">
        <v>1153</v>
      </c>
      <c r="U20" s="211">
        <v>1154</v>
      </c>
      <c r="V20" s="211">
        <v>1153</v>
      </c>
      <c r="W20" s="211">
        <v>1153</v>
      </c>
      <c r="X20" s="211">
        <v>1153</v>
      </c>
      <c r="Y20" s="211">
        <v>1153</v>
      </c>
      <c r="Z20" s="211">
        <v>27698</v>
      </c>
      <c r="AB20" s="209">
        <f t="shared" si="0"/>
        <v>1152</v>
      </c>
      <c r="AC20" s="209">
        <f t="shared" si="1"/>
        <v>1157</v>
      </c>
    </row>
    <row r="21" spans="1:29" x14ac:dyDescent="0.25">
      <c r="A21" s="210">
        <v>44852</v>
      </c>
      <c r="B21" s="211">
        <v>1166</v>
      </c>
      <c r="C21" s="211">
        <v>1166</v>
      </c>
      <c r="D21" s="211">
        <v>1167</v>
      </c>
      <c r="E21" s="211">
        <v>1167</v>
      </c>
      <c r="F21" s="211">
        <v>1167</v>
      </c>
      <c r="G21" s="211">
        <v>1167</v>
      </c>
      <c r="H21" s="211">
        <v>1166</v>
      </c>
      <c r="I21" s="211">
        <v>1165</v>
      </c>
      <c r="J21" s="211">
        <v>1165</v>
      </c>
      <c r="K21" s="211">
        <v>1166</v>
      </c>
      <c r="L21" s="211">
        <v>1170</v>
      </c>
      <c r="M21" s="211">
        <v>1169</v>
      </c>
      <c r="N21" s="211">
        <v>1169</v>
      </c>
      <c r="O21" s="211">
        <v>1168</v>
      </c>
      <c r="P21" s="211">
        <v>1168</v>
      </c>
      <c r="Q21" s="211">
        <v>1168</v>
      </c>
      <c r="R21" s="211">
        <v>1168</v>
      </c>
      <c r="S21" s="211">
        <v>1167</v>
      </c>
      <c r="T21" s="211">
        <v>1166</v>
      </c>
      <c r="U21" s="211">
        <v>1166</v>
      </c>
      <c r="V21" s="211">
        <v>1166</v>
      </c>
      <c r="W21" s="211">
        <v>1167</v>
      </c>
      <c r="X21" s="211">
        <v>1167</v>
      </c>
      <c r="Y21" s="211">
        <v>1168</v>
      </c>
      <c r="Z21" s="211">
        <v>28009</v>
      </c>
      <c r="AB21" s="209">
        <f t="shared" si="0"/>
        <v>1165</v>
      </c>
      <c r="AC21" s="209">
        <f t="shared" si="1"/>
        <v>1170</v>
      </c>
    </row>
    <row r="22" spans="1:29" x14ac:dyDescent="0.25">
      <c r="A22" s="210">
        <v>44853</v>
      </c>
      <c r="B22" s="211">
        <v>1165</v>
      </c>
      <c r="C22" s="211">
        <v>1166</v>
      </c>
      <c r="D22" s="211">
        <v>1166</v>
      </c>
      <c r="E22" s="211">
        <v>1166</v>
      </c>
      <c r="F22" s="211">
        <v>1166</v>
      </c>
      <c r="G22" s="211">
        <v>1166</v>
      </c>
      <c r="H22" s="211">
        <v>1166</v>
      </c>
      <c r="I22" s="211">
        <v>1167</v>
      </c>
      <c r="J22" s="211">
        <v>1168</v>
      </c>
      <c r="K22" s="211">
        <v>1168</v>
      </c>
      <c r="L22" s="211">
        <v>1168</v>
      </c>
      <c r="M22" s="211">
        <v>1168</v>
      </c>
      <c r="N22" s="211">
        <v>1168</v>
      </c>
      <c r="O22" s="211">
        <v>1168</v>
      </c>
      <c r="P22" s="211">
        <v>1167</v>
      </c>
      <c r="Q22" s="211">
        <v>1166</v>
      </c>
      <c r="R22" s="211">
        <v>1165</v>
      </c>
      <c r="S22" s="211">
        <v>1165</v>
      </c>
      <c r="T22" s="211">
        <v>1165</v>
      </c>
      <c r="U22" s="211">
        <v>1164</v>
      </c>
      <c r="V22" s="211">
        <v>1164</v>
      </c>
      <c r="W22" s="211">
        <v>1165</v>
      </c>
      <c r="X22" s="211">
        <v>1164</v>
      </c>
      <c r="Y22" s="211">
        <v>1164</v>
      </c>
      <c r="Z22" s="211">
        <v>27985</v>
      </c>
      <c r="AB22" s="209">
        <f t="shared" si="0"/>
        <v>1164</v>
      </c>
      <c r="AC22" s="209">
        <f t="shared" si="1"/>
        <v>1168</v>
      </c>
    </row>
    <row r="23" spans="1:29" x14ac:dyDescent="0.25">
      <c r="A23" s="210">
        <v>44854</v>
      </c>
      <c r="B23" s="211">
        <v>1157</v>
      </c>
      <c r="C23" s="211">
        <v>1158</v>
      </c>
      <c r="D23" s="211">
        <v>1157</v>
      </c>
      <c r="E23" s="211">
        <v>1158</v>
      </c>
      <c r="F23" s="211">
        <v>1158</v>
      </c>
      <c r="G23" s="211">
        <v>1158</v>
      </c>
      <c r="H23" s="211">
        <v>1158</v>
      </c>
      <c r="I23" s="211">
        <v>1158</v>
      </c>
      <c r="J23" s="211">
        <v>1159</v>
      </c>
      <c r="K23" s="211">
        <v>1159</v>
      </c>
      <c r="L23" s="211">
        <v>1158</v>
      </c>
      <c r="M23" s="211">
        <v>1158</v>
      </c>
      <c r="N23" s="211">
        <v>1158</v>
      </c>
      <c r="O23" s="211">
        <v>1158</v>
      </c>
      <c r="P23" s="211">
        <v>1158</v>
      </c>
      <c r="Q23" s="211">
        <v>1158</v>
      </c>
      <c r="R23" s="211">
        <v>1157</v>
      </c>
      <c r="S23" s="211">
        <v>1157</v>
      </c>
      <c r="T23" s="211">
        <v>1156</v>
      </c>
      <c r="U23" s="211">
        <v>1157</v>
      </c>
      <c r="V23" s="211">
        <v>1156</v>
      </c>
      <c r="W23" s="211">
        <v>1157</v>
      </c>
      <c r="X23" s="211">
        <v>1157</v>
      </c>
      <c r="Y23" s="211">
        <v>1157</v>
      </c>
      <c r="Z23" s="211">
        <v>27782</v>
      </c>
      <c r="AB23" s="209">
        <f t="shared" si="0"/>
        <v>1156</v>
      </c>
      <c r="AC23" s="209">
        <f t="shared" si="1"/>
        <v>1159</v>
      </c>
    </row>
    <row r="24" spans="1:29" x14ac:dyDescent="0.25">
      <c r="A24" s="210">
        <v>44855</v>
      </c>
      <c r="B24" s="211">
        <v>1158</v>
      </c>
      <c r="C24" s="211">
        <v>1159</v>
      </c>
      <c r="D24" s="211">
        <v>1159</v>
      </c>
      <c r="E24" s="211">
        <v>1159</v>
      </c>
      <c r="F24" s="211">
        <v>1159</v>
      </c>
      <c r="G24" s="211">
        <v>1159</v>
      </c>
      <c r="H24" s="211">
        <v>1158</v>
      </c>
      <c r="I24" s="211">
        <v>1159</v>
      </c>
      <c r="J24" s="211">
        <v>1160</v>
      </c>
      <c r="K24" s="211">
        <v>1160</v>
      </c>
      <c r="L24" s="211">
        <v>1160</v>
      </c>
      <c r="M24" s="211">
        <v>1161</v>
      </c>
      <c r="N24" s="211">
        <v>1160</v>
      </c>
      <c r="O24" s="211">
        <v>1159</v>
      </c>
      <c r="P24" s="211">
        <v>1158</v>
      </c>
      <c r="Q24" s="211">
        <v>1151</v>
      </c>
      <c r="R24" s="211">
        <v>1150</v>
      </c>
      <c r="S24" s="211">
        <v>1150</v>
      </c>
      <c r="T24" s="211">
        <v>1150</v>
      </c>
      <c r="U24" s="211">
        <v>1150</v>
      </c>
      <c r="V24" s="211">
        <v>1150</v>
      </c>
      <c r="W24" s="211">
        <v>1150</v>
      </c>
      <c r="X24" s="211">
        <v>1151</v>
      </c>
      <c r="Y24" s="211">
        <v>1151</v>
      </c>
      <c r="Z24" s="211">
        <v>27741</v>
      </c>
      <c r="AB24" s="209">
        <f t="shared" si="0"/>
        <v>1150</v>
      </c>
      <c r="AC24" s="209">
        <f t="shared" si="1"/>
        <v>1161</v>
      </c>
    </row>
    <row r="25" spans="1:29" x14ac:dyDescent="0.25">
      <c r="A25" s="210">
        <v>44856</v>
      </c>
      <c r="B25" s="211">
        <v>1150</v>
      </c>
      <c r="C25" s="211">
        <v>1150</v>
      </c>
      <c r="D25" s="211">
        <v>1150</v>
      </c>
      <c r="E25" s="211">
        <v>1151</v>
      </c>
      <c r="F25" s="211">
        <v>1151</v>
      </c>
      <c r="G25" s="211">
        <v>1151</v>
      </c>
      <c r="H25" s="211">
        <v>1149</v>
      </c>
      <c r="I25" s="211">
        <v>1149</v>
      </c>
      <c r="J25" s="211">
        <v>1149</v>
      </c>
      <c r="K25" s="211">
        <v>1150</v>
      </c>
      <c r="L25" s="211">
        <v>1151</v>
      </c>
      <c r="M25" s="211">
        <v>1151</v>
      </c>
      <c r="N25" s="211">
        <v>1152</v>
      </c>
      <c r="O25" s="211">
        <v>1151</v>
      </c>
      <c r="P25" s="211">
        <v>1150</v>
      </c>
      <c r="Q25" s="211">
        <v>1149</v>
      </c>
      <c r="R25" s="211">
        <v>1149</v>
      </c>
      <c r="S25" s="211">
        <v>1147</v>
      </c>
      <c r="T25" s="211">
        <v>1146</v>
      </c>
      <c r="U25" s="211">
        <v>1147</v>
      </c>
      <c r="V25" s="211">
        <v>1148</v>
      </c>
      <c r="W25" s="211">
        <v>1148</v>
      </c>
      <c r="X25" s="211">
        <v>1148</v>
      </c>
      <c r="Y25" s="211">
        <v>1148</v>
      </c>
      <c r="Z25" s="211">
        <v>27585</v>
      </c>
      <c r="AB25" s="209">
        <f t="shared" si="0"/>
        <v>1146</v>
      </c>
      <c r="AC25" s="209">
        <f t="shared" si="1"/>
        <v>1152</v>
      </c>
    </row>
    <row r="26" spans="1:29" x14ac:dyDescent="0.25">
      <c r="A26" s="210">
        <v>44857</v>
      </c>
      <c r="B26" s="211">
        <v>1148</v>
      </c>
      <c r="C26" s="211">
        <v>1149</v>
      </c>
      <c r="D26" s="211">
        <v>1148</v>
      </c>
      <c r="E26" s="211">
        <v>1147</v>
      </c>
      <c r="F26" s="211">
        <v>1147</v>
      </c>
      <c r="G26" s="211">
        <v>1147</v>
      </c>
      <c r="H26" s="211">
        <v>1147</v>
      </c>
      <c r="I26" s="211">
        <v>1146</v>
      </c>
      <c r="J26" s="211">
        <v>1146</v>
      </c>
      <c r="K26" s="211">
        <v>1147</v>
      </c>
      <c r="L26" s="211">
        <v>1145</v>
      </c>
      <c r="M26" s="211">
        <v>1145</v>
      </c>
      <c r="N26" s="211">
        <v>1145</v>
      </c>
      <c r="O26" s="211">
        <v>1145</v>
      </c>
      <c r="P26" s="211">
        <v>1145</v>
      </c>
      <c r="Q26" s="211">
        <v>1146</v>
      </c>
      <c r="R26" s="211">
        <v>1147</v>
      </c>
      <c r="S26" s="211">
        <v>1146</v>
      </c>
      <c r="T26" s="211">
        <v>1145</v>
      </c>
      <c r="U26" s="211">
        <v>1145</v>
      </c>
      <c r="V26" s="211">
        <v>1145</v>
      </c>
      <c r="W26" s="211">
        <v>1147</v>
      </c>
      <c r="X26" s="211">
        <v>1147</v>
      </c>
      <c r="Y26" s="211">
        <v>1147</v>
      </c>
      <c r="Z26" s="211">
        <v>27512</v>
      </c>
      <c r="AB26" s="209">
        <f t="shared" si="0"/>
        <v>1145</v>
      </c>
      <c r="AC26" s="209">
        <f t="shared" si="1"/>
        <v>1149</v>
      </c>
    </row>
    <row r="27" spans="1:29" x14ac:dyDescent="0.25">
      <c r="A27" s="210">
        <v>44858</v>
      </c>
      <c r="B27" s="211">
        <v>1163</v>
      </c>
      <c r="C27" s="211">
        <v>1154</v>
      </c>
      <c r="D27" s="211">
        <v>1152</v>
      </c>
      <c r="E27" s="211">
        <v>1153</v>
      </c>
      <c r="F27" s="211">
        <v>1153</v>
      </c>
      <c r="G27" s="211">
        <v>1152</v>
      </c>
      <c r="H27" s="211">
        <v>1151</v>
      </c>
      <c r="I27" s="211">
        <v>1150</v>
      </c>
      <c r="J27" s="211">
        <v>1150</v>
      </c>
      <c r="K27" s="211">
        <v>1150</v>
      </c>
      <c r="L27" s="211">
        <v>1150</v>
      </c>
      <c r="M27" s="211">
        <v>1152</v>
      </c>
      <c r="N27" s="211">
        <v>1153</v>
      </c>
      <c r="O27" s="211">
        <v>1154</v>
      </c>
      <c r="P27" s="211">
        <v>1154</v>
      </c>
      <c r="Q27" s="211">
        <v>1155</v>
      </c>
      <c r="R27" s="211">
        <v>1155</v>
      </c>
      <c r="S27" s="211">
        <v>1155</v>
      </c>
      <c r="T27" s="211">
        <v>1155</v>
      </c>
      <c r="U27" s="211">
        <v>1154</v>
      </c>
      <c r="V27" s="211">
        <v>1154</v>
      </c>
      <c r="W27" s="211">
        <v>1155</v>
      </c>
      <c r="X27" s="211">
        <v>1155</v>
      </c>
      <c r="Y27" s="211">
        <v>1156</v>
      </c>
      <c r="Z27" s="211">
        <v>27685</v>
      </c>
      <c r="AB27" s="209">
        <f t="shared" si="0"/>
        <v>1150</v>
      </c>
      <c r="AC27" s="209">
        <f t="shared" si="1"/>
        <v>1163</v>
      </c>
    </row>
    <row r="28" spans="1:29" x14ac:dyDescent="0.25">
      <c r="A28" s="210">
        <v>44859</v>
      </c>
      <c r="B28" s="211">
        <v>1132</v>
      </c>
      <c r="C28" s="211">
        <v>1132</v>
      </c>
      <c r="D28" s="211">
        <v>1132</v>
      </c>
      <c r="E28" s="211">
        <v>1133</v>
      </c>
      <c r="F28" s="211">
        <v>1135</v>
      </c>
      <c r="G28" s="211">
        <v>1137</v>
      </c>
      <c r="H28" s="211">
        <v>1137</v>
      </c>
      <c r="I28" s="211">
        <v>1136</v>
      </c>
      <c r="J28" s="211">
        <v>1135</v>
      </c>
      <c r="K28" s="211">
        <v>1134</v>
      </c>
      <c r="L28" s="211">
        <v>1136</v>
      </c>
      <c r="M28" s="211">
        <v>1135</v>
      </c>
      <c r="N28" s="211">
        <v>1136</v>
      </c>
      <c r="O28" s="211">
        <v>1135</v>
      </c>
      <c r="P28" s="211">
        <v>1135</v>
      </c>
      <c r="Q28" s="211">
        <v>1135</v>
      </c>
      <c r="R28" s="211">
        <v>1136</v>
      </c>
      <c r="S28" s="211">
        <v>1136</v>
      </c>
      <c r="T28" s="211">
        <v>1135</v>
      </c>
      <c r="U28" s="211">
        <v>1135</v>
      </c>
      <c r="V28" s="211">
        <v>1135</v>
      </c>
      <c r="W28" s="211">
        <v>1134</v>
      </c>
      <c r="X28" s="211">
        <v>1134</v>
      </c>
      <c r="Y28" s="211">
        <v>1133</v>
      </c>
      <c r="Z28" s="211">
        <v>27233</v>
      </c>
      <c r="AB28" s="209">
        <f t="shared" si="0"/>
        <v>1132</v>
      </c>
      <c r="AC28" s="209">
        <f t="shared" si="1"/>
        <v>1137</v>
      </c>
    </row>
    <row r="29" spans="1:29" x14ac:dyDescent="0.25">
      <c r="A29" s="210">
        <v>44860</v>
      </c>
      <c r="B29" s="211">
        <v>1156</v>
      </c>
      <c r="C29" s="211">
        <v>1160</v>
      </c>
      <c r="D29" s="211">
        <v>1164</v>
      </c>
      <c r="E29" s="211">
        <v>1165</v>
      </c>
      <c r="F29" s="211">
        <v>1165</v>
      </c>
      <c r="G29" s="211">
        <v>1164</v>
      </c>
      <c r="H29" s="211">
        <v>1163</v>
      </c>
      <c r="I29" s="211">
        <v>1159</v>
      </c>
      <c r="J29" s="211">
        <v>1159</v>
      </c>
      <c r="K29" s="211">
        <v>1159</v>
      </c>
      <c r="L29" s="211">
        <v>1159</v>
      </c>
      <c r="M29" s="211">
        <v>1159</v>
      </c>
      <c r="N29" s="211">
        <v>1159</v>
      </c>
      <c r="O29" s="211">
        <v>1160</v>
      </c>
      <c r="P29" s="211">
        <v>1160</v>
      </c>
      <c r="Q29" s="211">
        <v>1159</v>
      </c>
      <c r="R29" s="211">
        <v>1161</v>
      </c>
      <c r="S29" s="211">
        <v>1163</v>
      </c>
      <c r="T29" s="211">
        <v>1163</v>
      </c>
      <c r="U29" s="211">
        <v>1163</v>
      </c>
      <c r="V29" s="211">
        <v>1163</v>
      </c>
      <c r="W29" s="211">
        <v>1163</v>
      </c>
      <c r="X29" s="211">
        <v>1162</v>
      </c>
      <c r="Y29" s="211">
        <v>1163</v>
      </c>
      <c r="Z29" s="211">
        <v>27871</v>
      </c>
      <c r="AB29" s="209">
        <f t="shared" si="0"/>
        <v>1156</v>
      </c>
      <c r="AC29" s="209">
        <f t="shared" si="1"/>
        <v>1165</v>
      </c>
    </row>
    <row r="30" spans="1:29" x14ac:dyDescent="0.25">
      <c r="A30" s="210">
        <v>44861</v>
      </c>
      <c r="B30" s="211">
        <v>1158</v>
      </c>
      <c r="C30" s="211">
        <v>1158</v>
      </c>
      <c r="D30" s="211">
        <v>1158</v>
      </c>
      <c r="E30" s="211">
        <v>1158</v>
      </c>
      <c r="F30" s="211">
        <v>1158</v>
      </c>
      <c r="G30" s="211">
        <v>1158</v>
      </c>
      <c r="H30" s="211">
        <v>1158</v>
      </c>
      <c r="I30" s="211">
        <v>1154</v>
      </c>
      <c r="J30" s="211">
        <v>1155</v>
      </c>
      <c r="K30" s="211">
        <v>1155</v>
      </c>
      <c r="L30" s="211">
        <v>1154</v>
      </c>
      <c r="M30" s="211">
        <v>1154</v>
      </c>
      <c r="N30" s="211">
        <v>1152</v>
      </c>
      <c r="O30" s="211">
        <v>1151</v>
      </c>
      <c r="P30" s="211">
        <v>1151</v>
      </c>
      <c r="Q30" s="211">
        <v>1152</v>
      </c>
      <c r="R30" s="211">
        <v>1153</v>
      </c>
      <c r="S30" s="211">
        <v>1154</v>
      </c>
      <c r="T30" s="211">
        <v>1155</v>
      </c>
      <c r="U30" s="211">
        <v>1156</v>
      </c>
      <c r="V30" s="211">
        <v>1155</v>
      </c>
      <c r="W30" s="211">
        <v>1155</v>
      </c>
      <c r="X30" s="211">
        <v>1155</v>
      </c>
      <c r="Y30" s="211">
        <v>1155</v>
      </c>
      <c r="Z30" s="211">
        <v>27722</v>
      </c>
      <c r="AB30" s="209">
        <f t="shared" si="0"/>
        <v>1151</v>
      </c>
      <c r="AC30" s="209">
        <f t="shared" si="1"/>
        <v>1158</v>
      </c>
    </row>
    <row r="31" spans="1:29" x14ac:dyDescent="0.25">
      <c r="A31" s="210">
        <v>44862</v>
      </c>
      <c r="B31" s="211">
        <v>1156</v>
      </c>
      <c r="C31" s="211">
        <v>1157</v>
      </c>
      <c r="D31" s="211">
        <v>1157</v>
      </c>
      <c r="E31" s="211">
        <v>1157</v>
      </c>
      <c r="F31" s="211">
        <v>1158</v>
      </c>
      <c r="G31" s="211">
        <v>1158</v>
      </c>
      <c r="H31" s="211">
        <v>1157</v>
      </c>
      <c r="I31" s="211">
        <v>1156</v>
      </c>
      <c r="J31" s="211">
        <v>1155</v>
      </c>
      <c r="K31" s="211">
        <v>1156</v>
      </c>
      <c r="L31" s="211">
        <v>1156</v>
      </c>
      <c r="M31" s="211">
        <v>1158</v>
      </c>
      <c r="N31" s="211">
        <v>1159</v>
      </c>
      <c r="O31" s="211">
        <v>1158</v>
      </c>
      <c r="P31" s="211">
        <v>1158</v>
      </c>
      <c r="Q31" s="211">
        <v>1158</v>
      </c>
      <c r="R31" s="211">
        <v>1157</v>
      </c>
      <c r="S31" s="211">
        <v>1156</v>
      </c>
      <c r="T31" s="211">
        <v>1155</v>
      </c>
      <c r="U31" s="211">
        <v>1154</v>
      </c>
      <c r="V31" s="211">
        <v>1154</v>
      </c>
      <c r="W31" s="211">
        <v>1154</v>
      </c>
      <c r="X31" s="211">
        <v>1154</v>
      </c>
      <c r="Y31" s="211">
        <v>1153</v>
      </c>
      <c r="Z31" s="211">
        <v>27751</v>
      </c>
      <c r="AB31" s="209">
        <f t="shared" si="0"/>
        <v>1153</v>
      </c>
      <c r="AC31" s="209">
        <f t="shared" si="1"/>
        <v>1159</v>
      </c>
    </row>
    <row r="32" spans="1:29" x14ac:dyDescent="0.25">
      <c r="A32" s="210">
        <v>44863</v>
      </c>
      <c r="B32" s="211">
        <v>1156</v>
      </c>
      <c r="C32" s="211">
        <v>1157</v>
      </c>
      <c r="D32" s="211">
        <v>1158</v>
      </c>
      <c r="E32" s="211">
        <v>1158</v>
      </c>
      <c r="F32" s="211">
        <v>1157</v>
      </c>
      <c r="G32" s="211">
        <v>1157</v>
      </c>
      <c r="H32" s="211">
        <v>1157</v>
      </c>
      <c r="I32" s="211">
        <v>1156</v>
      </c>
      <c r="J32" s="211">
        <v>1157</v>
      </c>
      <c r="K32" s="211">
        <v>1158</v>
      </c>
      <c r="L32" s="211">
        <v>1158</v>
      </c>
      <c r="M32" s="211">
        <v>1158</v>
      </c>
      <c r="N32" s="211">
        <v>1159</v>
      </c>
      <c r="O32" s="211">
        <v>1159</v>
      </c>
      <c r="P32" s="211">
        <v>1158</v>
      </c>
      <c r="Q32" s="211">
        <v>1158</v>
      </c>
      <c r="R32" s="211">
        <v>1158</v>
      </c>
      <c r="S32" s="211">
        <v>1156</v>
      </c>
      <c r="T32" s="211">
        <v>1155</v>
      </c>
      <c r="U32" s="211">
        <v>1156</v>
      </c>
      <c r="V32" s="211">
        <v>1156</v>
      </c>
      <c r="W32" s="211">
        <v>1156</v>
      </c>
      <c r="X32" s="211">
        <v>1156</v>
      </c>
      <c r="Y32" s="211">
        <v>1156</v>
      </c>
      <c r="Z32" s="211">
        <v>27770</v>
      </c>
      <c r="AB32" s="209">
        <f t="shared" si="0"/>
        <v>1155</v>
      </c>
      <c r="AC32" s="209">
        <f t="shared" si="1"/>
        <v>1159</v>
      </c>
    </row>
    <row r="33" spans="1:29" x14ac:dyDescent="0.25">
      <c r="A33" s="210">
        <v>44864</v>
      </c>
      <c r="B33" s="211">
        <v>1153</v>
      </c>
      <c r="C33" s="211">
        <v>1154</v>
      </c>
      <c r="D33" s="211">
        <v>1155</v>
      </c>
      <c r="E33" s="211">
        <v>1156</v>
      </c>
      <c r="F33" s="211">
        <v>1155</v>
      </c>
      <c r="G33" s="211">
        <v>1155</v>
      </c>
      <c r="H33" s="211">
        <v>1155</v>
      </c>
      <c r="I33" s="211">
        <v>1155</v>
      </c>
      <c r="J33" s="211">
        <v>1156</v>
      </c>
      <c r="K33" s="211">
        <v>1157</v>
      </c>
      <c r="L33" s="211">
        <v>1157</v>
      </c>
      <c r="M33" s="211">
        <v>1157</v>
      </c>
      <c r="N33" s="211">
        <v>1157</v>
      </c>
      <c r="O33" s="211">
        <v>1156</v>
      </c>
      <c r="P33" s="211">
        <v>1156</v>
      </c>
      <c r="Q33" s="211">
        <v>1156</v>
      </c>
      <c r="R33" s="211">
        <v>1156</v>
      </c>
      <c r="S33" s="211">
        <v>1156</v>
      </c>
      <c r="T33" s="211">
        <v>1154</v>
      </c>
      <c r="U33" s="211">
        <v>1154</v>
      </c>
      <c r="V33" s="211">
        <v>1155</v>
      </c>
      <c r="W33" s="211">
        <v>1156</v>
      </c>
      <c r="X33" s="211">
        <v>1156</v>
      </c>
      <c r="Y33" s="211">
        <v>1156</v>
      </c>
      <c r="Z33" s="211">
        <v>27733</v>
      </c>
      <c r="AB33" s="209">
        <f t="shared" si="0"/>
        <v>1153</v>
      </c>
      <c r="AC33" s="209">
        <f t="shared" si="1"/>
        <v>1157</v>
      </c>
    </row>
    <row r="34" spans="1:29" x14ac:dyDescent="0.25">
      <c r="A34" s="210">
        <v>44865</v>
      </c>
      <c r="B34" s="211">
        <v>1159</v>
      </c>
      <c r="C34" s="211">
        <v>1159</v>
      </c>
      <c r="D34" s="211">
        <v>1159</v>
      </c>
      <c r="E34" s="211">
        <v>1160</v>
      </c>
      <c r="F34" s="211">
        <v>1160</v>
      </c>
      <c r="G34" s="211">
        <v>1159</v>
      </c>
      <c r="H34" s="211">
        <v>1159</v>
      </c>
      <c r="I34" s="211">
        <v>1154</v>
      </c>
      <c r="J34" s="211">
        <v>1153</v>
      </c>
      <c r="K34" s="211">
        <v>1151</v>
      </c>
      <c r="L34" s="211">
        <v>1151</v>
      </c>
      <c r="M34" s="211">
        <v>1153</v>
      </c>
      <c r="N34" s="211">
        <v>1153</v>
      </c>
      <c r="O34" s="211">
        <v>1153</v>
      </c>
      <c r="P34" s="211">
        <v>1153</v>
      </c>
      <c r="Q34" s="211">
        <v>1153</v>
      </c>
      <c r="R34" s="211">
        <v>1152</v>
      </c>
      <c r="S34" s="211">
        <v>1152</v>
      </c>
      <c r="T34" s="211">
        <v>1152</v>
      </c>
      <c r="U34" s="211">
        <v>1155</v>
      </c>
      <c r="V34" s="211">
        <v>1160</v>
      </c>
      <c r="W34" s="211">
        <v>1161</v>
      </c>
      <c r="X34" s="211">
        <v>1161</v>
      </c>
      <c r="Y34" s="211">
        <v>1161</v>
      </c>
      <c r="Z34" s="211">
        <v>27743</v>
      </c>
      <c r="AB34" s="209">
        <f t="shared" si="0"/>
        <v>1151</v>
      </c>
      <c r="AC34" s="209">
        <f t="shared" si="1"/>
        <v>1161</v>
      </c>
    </row>
    <row r="35" spans="1:29" x14ac:dyDescent="0.25">
      <c r="A35" s="210" t="s">
        <v>107</v>
      </c>
      <c r="B35" s="211">
        <v>35903</v>
      </c>
      <c r="C35" s="211">
        <v>35920</v>
      </c>
      <c r="D35" s="211">
        <v>35928</v>
      </c>
      <c r="E35" s="211">
        <v>35938</v>
      </c>
      <c r="F35" s="211">
        <v>35939</v>
      </c>
      <c r="G35" s="211">
        <v>35932</v>
      </c>
      <c r="H35" s="211">
        <v>35911</v>
      </c>
      <c r="I35" s="211">
        <v>35890</v>
      </c>
      <c r="J35" s="211">
        <v>35896</v>
      </c>
      <c r="K35" s="211">
        <v>35903</v>
      </c>
      <c r="L35" s="211">
        <v>35904</v>
      </c>
      <c r="M35" s="211">
        <v>35909</v>
      </c>
      <c r="N35" s="211">
        <v>35906</v>
      </c>
      <c r="O35" s="211">
        <v>35902</v>
      </c>
      <c r="P35" s="211">
        <v>35893</v>
      </c>
      <c r="Q35" s="211">
        <v>35874</v>
      </c>
      <c r="R35" s="211">
        <v>35853</v>
      </c>
      <c r="S35" s="211">
        <v>35842</v>
      </c>
      <c r="T35" s="211">
        <v>35824</v>
      </c>
      <c r="U35" s="211">
        <v>35828</v>
      </c>
      <c r="V35" s="211">
        <v>35833</v>
      </c>
      <c r="W35" s="211">
        <v>35849</v>
      </c>
      <c r="X35" s="211">
        <v>35852</v>
      </c>
      <c r="Y35" s="211">
        <v>35872</v>
      </c>
      <c r="Z35" s="211">
        <v>861301</v>
      </c>
    </row>
    <row r="36" spans="1:29" x14ac:dyDescent="0.25">
      <c r="Y36" s="212" t="s">
        <v>0</v>
      </c>
      <c r="Z36" s="213">
        <f>SUM(Z4:Z34)</f>
        <v>861301</v>
      </c>
    </row>
    <row r="37" spans="1:29" x14ac:dyDescent="0.25">
      <c r="Y37" s="214" t="s">
        <v>102</v>
      </c>
      <c r="Z37" s="215">
        <v>2.54</v>
      </c>
    </row>
    <row r="38" spans="1:29" x14ac:dyDescent="0.25">
      <c r="Y38" s="214" t="s">
        <v>162</v>
      </c>
      <c r="Z38" s="215">
        <f>Z36+Z37</f>
        <v>861303.54</v>
      </c>
    </row>
    <row r="39" spans="1:29" x14ac:dyDescent="0.25">
      <c r="Y39" s="214" t="s">
        <v>104</v>
      </c>
      <c r="Z39" s="215">
        <v>0</v>
      </c>
    </row>
    <row r="40" spans="1:29" x14ac:dyDescent="0.25">
      <c r="Y40" s="214" t="s">
        <v>103</v>
      </c>
      <c r="Z40" s="216">
        <f>Z38-Z39</f>
        <v>861303.54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B44"/>
  <sheetViews>
    <sheetView zoomScale="70" zoomScaleNormal="70" workbookViewId="0">
      <selection activeCell="I46" sqref="I46"/>
    </sheetView>
  </sheetViews>
  <sheetFormatPr defaultRowHeight="15" x14ac:dyDescent="0.2"/>
  <cols>
    <col min="1" max="1" width="20.21875" customWidth="1"/>
    <col min="2" max="2" width="12.77734375" customWidth="1"/>
    <col min="3" max="27" width="8.33203125" customWidth="1"/>
  </cols>
  <sheetData>
    <row r="1" spans="1:28" x14ac:dyDescent="0.2">
      <c r="A1" s="181" t="s">
        <v>14</v>
      </c>
    </row>
    <row r="2" spans="1:28" x14ac:dyDescent="0.2">
      <c r="A2" s="181" t="s">
        <v>49</v>
      </c>
    </row>
    <row r="3" spans="1:28" x14ac:dyDescent="0.2">
      <c r="A3" t="s">
        <v>15</v>
      </c>
      <c r="D3" s="182"/>
    </row>
    <row r="4" spans="1:28" x14ac:dyDescent="0.2">
      <c r="A4" s="183"/>
      <c r="C4" s="182"/>
      <c r="D4" s="182"/>
    </row>
    <row r="5" spans="1:28" x14ac:dyDescent="0.2">
      <c r="A5" s="183"/>
    </row>
    <row r="6" spans="1:28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8" x14ac:dyDescent="0.2">
      <c r="A7" s="187">
        <v>44805</v>
      </c>
      <c r="B7" s="188">
        <v>1071</v>
      </c>
      <c r="C7" s="188">
        <v>1071</v>
      </c>
      <c r="D7" s="188">
        <v>1072</v>
      </c>
      <c r="E7" s="188">
        <v>1072</v>
      </c>
      <c r="F7" s="188">
        <v>1072</v>
      </c>
      <c r="G7" s="188">
        <v>1072</v>
      </c>
      <c r="H7" s="188">
        <v>1073</v>
      </c>
      <c r="I7" s="188">
        <v>1073</v>
      </c>
      <c r="J7" s="188">
        <v>1072</v>
      </c>
      <c r="K7" s="188">
        <v>1053</v>
      </c>
      <c r="L7" s="188">
        <v>1070</v>
      </c>
      <c r="M7" s="188">
        <v>1068</v>
      </c>
      <c r="N7" s="188">
        <v>1067</v>
      </c>
      <c r="O7" s="188">
        <v>1065</v>
      </c>
      <c r="P7" s="188">
        <v>1063</v>
      </c>
      <c r="Q7" s="188">
        <v>1060</v>
      </c>
      <c r="R7" s="188">
        <v>1060</v>
      </c>
      <c r="S7" s="188">
        <v>1059</v>
      </c>
      <c r="T7" s="188">
        <v>1058</v>
      </c>
      <c r="U7" s="188">
        <v>1057</v>
      </c>
      <c r="V7" s="188">
        <v>1060</v>
      </c>
      <c r="W7" s="188">
        <v>1060</v>
      </c>
      <c r="X7" s="188">
        <v>1061</v>
      </c>
      <c r="Y7" s="188">
        <v>1065</v>
      </c>
      <c r="Z7" s="188">
        <v>25574</v>
      </c>
      <c r="AB7" s="188"/>
    </row>
    <row r="8" spans="1:28" x14ac:dyDescent="0.2">
      <c r="A8" s="187">
        <v>44806</v>
      </c>
      <c r="B8" s="188">
        <v>1065</v>
      </c>
      <c r="C8" s="188">
        <v>1068</v>
      </c>
      <c r="D8" s="188">
        <v>1070</v>
      </c>
      <c r="E8" s="188">
        <v>1072</v>
      </c>
      <c r="F8" s="188">
        <v>1074</v>
      </c>
      <c r="G8" s="188">
        <v>1074</v>
      </c>
      <c r="H8" s="188">
        <v>1075</v>
      </c>
      <c r="I8" s="188">
        <v>1074</v>
      </c>
      <c r="J8" s="188">
        <v>1073</v>
      </c>
      <c r="K8" s="188">
        <v>1070</v>
      </c>
      <c r="L8" s="188">
        <v>1068</v>
      </c>
      <c r="M8" s="188">
        <v>1067</v>
      </c>
      <c r="N8" s="188">
        <v>1066</v>
      </c>
      <c r="O8" s="188">
        <v>1064</v>
      </c>
      <c r="P8" s="188">
        <v>1063</v>
      </c>
      <c r="Q8" s="188">
        <v>1061</v>
      </c>
      <c r="R8" s="188">
        <v>1060</v>
      </c>
      <c r="S8" s="188">
        <v>1059</v>
      </c>
      <c r="T8" s="188">
        <v>1058</v>
      </c>
      <c r="U8" s="188">
        <v>1057</v>
      </c>
      <c r="V8" s="188">
        <v>1057</v>
      </c>
      <c r="W8" s="188">
        <v>1060</v>
      </c>
      <c r="X8" s="188">
        <v>1060</v>
      </c>
      <c r="Y8" s="188">
        <v>1061</v>
      </c>
      <c r="Z8" s="188">
        <v>25576</v>
      </c>
      <c r="AB8" s="188"/>
    </row>
    <row r="9" spans="1:28" x14ac:dyDescent="0.2">
      <c r="A9" s="187">
        <v>44807</v>
      </c>
      <c r="B9" s="188">
        <v>1059</v>
      </c>
      <c r="C9" s="188">
        <v>1060</v>
      </c>
      <c r="D9" s="188">
        <v>1060</v>
      </c>
      <c r="E9" s="188">
        <v>1061</v>
      </c>
      <c r="F9" s="188">
        <v>1059</v>
      </c>
      <c r="G9" s="188">
        <v>1059</v>
      </c>
      <c r="H9" s="188">
        <v>1059</v>
      </c>
      <c r="I9" s="188">
        <v>1060</v>
      </c>
      <c r="J9" s="188">
        <v>1059</v>
      </c>
      <c r="K9" s="188">
        <v>1055</v>
      </c>
      <c r="L9" s="188">
        <v>1050</v>
      </c>
      <c r="M9" s="188">
        <v>1049</v>
      </c>
      <c r="N9" s="188">
        <v>1049</v>
      </c>
      <c r="O9" s="188">
        <v>1049</v>
      </c>
      <c r="P9" s="188">
        <v>1046</v>
      </c>
      <c r="Q9" s="188">
        <v>1044</v>
      </c>
      <c r="R9" s="188">
        <v>1043</v>
      </c>
      <c r="S9" s="188">
        <v>1043</v>
      </c>
      <c r="T9" s="188">
        <v>1042</v>
      </c>
      <c r="U9" s="188">
        <v>1042</v>
      </c>
      <c r="V9" s="188">
        <v>1041</v>
      </c>
      <c r="W9" s="188">
        <v>1043</v>
      </c>
      <c r="X9" s="188">
        <v>1044</v>
      </c>
      <c r="Y9" s="188">
        <v>1045</v>
      </c>
      <c r="Z9" s="188">
        <v>25221</v>
      </c>
      <c r="AB9" s="188"/>
    </row>
    <row r="10" spans="1:28" x14ac:dyDescent="0.2">
      <c r="A10" s="187">
        <v>44808</v>
      </c>
      <c r="B10" s="188">
        <v>1050</v>
      </c>
      <c r="C10" s="188">
        <v>1051</v>
      </c>
      <c r="D10" s="188">
        <v>1051</v>
      </c>
      <c r="E10" s="188">
        <v>1052</v>
      </c>
      <c r="F10" s="188">
        <v>1052</v>
      </c>
      <c r="G10" s="188">
        <v>1052</v>
      </c>
      <c r="H10" s="188">
        <v>1051</v>
      </c>
      <c r="I10" s="188">
        <v>1051</v>
      </c>
      <c r="J10" s="188">
        <v>1050</v>
      </c>
      <c r="K10" s="188">
        <v>1046</v>
      </c>
      <c r="L10" s="188">
        <v>1043</v>
      </c>
      <c r="M10" s="188">
        <v>1041</v>
      </c>
      <c r="N10" s="188">
        <v>1041</v>
      </c>
      <c r="O10" s="188">
        <v>1040</v>
      </c>
      <c r="P10" s="188">
        <v>1039</v>
      </c>
      <c r="Q10" s="188">
        <v>1038</v>
      </c>
      <c r="R10" s="188">
        <v>1038</v>
      </c>
      <c r="S10" s="188">
        <v>1037</v>
      </c>
      <c r="T10" s="188">
        <v>1038</v>
      </c>
      <c r="U10" s="188">
        <v>1039</v>
      </c>
      <c r="V10" s="188">
        <v>1039</v>
      </c>
      <c r="W10" s="188">
        <v>1040</v>
      </c>
      <c r="X10" s="188">
        <v>1042</v>
      </c>
      <c r="Y10" s="188">
        <v>1044</v>
      </c>
      <c r="Z10" s="188">
        <v>25065</v>
      </c>
      <c r="AB10" s="188"/>
    </row>
    <row r="11" spans="1:28" x14ac:dyDescent="0.2">
      <c r="A11" s="187">
        <v>44809</v>
      </c>
      <c r="B11" s="188">
        <v>1046</v>
      </c>
      <c r="C11" s="188">
        <v>1047</v>
      </c>
      <c r="D11" s="188">
        <v>1047</v>
      </c>
      <c r="E11" s="188">
        <v>1046</v>
      </c>
      <c r="F11" s="188">
        <v>1046</v>
      </c>
      <c r="G11" s="188">
        <v>1046</v>
      </c>
      <c r="H11" s="188">
        <v>1047</v>
      </c>
      <c r="I11" s="188">
        <v>1047</v>
      </c>
      <c r="J11" s="188">
        <v>1046</v>
      </c>
      <c r="K11" s="188">
        <v>1044</v>
      </c>
      <c r="L11" s="188">
        <v>1042</v>
      </c>
      <c r="M11" s="188">
        <v>1042</v>
      </c>
      <c r="N11" s="188">
        <v>1038</v>
      </c>
      <c r="O11" s="188">
        <v>1036</v>
      </c>
      <c r="P11" s="188">
        <v>1035</v>
      </c>
      <c r="Q11" s="188">
        <v>1034</v>
      </c>
      <c r="R11" s="188">
        <v>1035</v>
      </c>
      <c r="S11" s="188">
        <v>1034</v>
      </c>
      <c r="T11" s="188">
        <v>1035</v>
      </c>
      <c r="U11" s="188">
        <v>1034</v>
      </c>
      <c r="V11" s="188">
        <v>1034</v>
      </c>
      <c r="W11" s="188">
        <v>1036</v>
      </c>
      <c r="X11" s="188">
        <v>1038</v>
      </c>
      <c r="Y11" s="188">
        <v>1038</v>
      </c>
      <c r="Z11" s="188">
        <v>24973</v>
      </c>
      <c r="AB11" s="188"/>
    </row>
    <row r="12" spans="1:28" x14ac:dyDescent="0.2">
      <c r="A12" s="187">
        <v>44810</v>
      </c>
      <c r="B12" s="188">
        <v>1037</v>
      </c>
      <c r="C12" s="188">
        <v>1036</v>
      </c>
      <c r="D12" s="188">
        <v>1037</v>
      </c>
      <c r="E12" s="188">
        <v>1036</v>
      </c>
      <c r="F12" s="188">
        <v>1035</v>
      </c>
      <c r="G12" s="188">
        <v>1035</v>
      </c>
      <c r="H12" s="188">
        <v>1035</v>
      </c>
      <c r="I12" s="188">
        <v>1036</v>
      </c>
      <c r="J12" s="188">
        <v>1039</v>
      </c>
      <c r="K12" s="188">
        <v>1042</v>
      </c>
      <c r="L12" s="188">
        <v>1043</v>
      </c>
      <c r="M12" s="188">
        <v>1039</v>
      </c>
      <c r="N12" s="188">
        <v>1038</v>
      </c>
      <c r="O12" s="188">
        <v>1041</v>
      </c>
      <c r="P12" s="188">
        <v>1041</v>
      </c>
      <c r="Q12" s="188">
        <v>1040</v>
      </c>
      <c r="R12" s="188">
        <v>1039</v>
      </c>
      <c r="S12" s="188">
        <v>1039</v>
      </c>
      <c r="T12" s="188">
        <v>1039</v>
      </c>
      <c r="U12" s="188">
        <v>1039</v>
      </c>
      <c r="V12" s="188">
        <v>1038</v>
      </c>
      <c r="W12" s="188">
        <v>1036</v>
      </c>
      <c r="X12" s="188">
        <v>1036</v>
      </c>
      <c r="Y12" s="188">
        <v>1037</v>
      </c>
      <c r="Z12" s="188">
        <v>24913</v>
      </c>
      <c r="AB12" s="188"/>
    </row>
    <row r="13" spans="1:28" x14ac:dyDescent="0.2">
      <c r="A13" s="187">
        <v>44811</v>
      </c>
      <c r="B13" s="188">
        <v>1039</v>
      </c>
      <c r="C13" s="188">
        <v>1039</v>
      </c>
      <c r="D13" s="188">
        <v>1038</v>
      </c>
      <c r="E13" s="188">
        <v>1039</v>
      </c>
      <c r="F13" s="188">
        <v>1039</v>
      </c>
      <c r="G13" s="188">
        <v>1039</v>
      </c>
      <c r="H13" s="188">
        <v>1039</v>
      </c>
      <c r="I13" s="188">
        <v>1040</v>
      </c>
      <c r="J13" s="188">
        <v>1040</v>
      </c>
      <c r="K13" s="188">
        <v>1040</v>
      </c>
      <c r="L13" s="188">
        <v>1039</v>
      </c>
      <c r="M13" s="188">
        <v>1035</v>
      </c>
      <c r="N13" s="188">
        <v>1039</v>
      </c>
      <c r="O13" s="188">
        <v>1038</v>
      </c>
      <c r="P13" s="188">
        <v>1038</v>
      </c>
      <c r="Q13" s="188">
        <v>1037</v>
      </c>
      <c r="R13" s="188">
        <v>1038</v>
      </c>
      <c r="S13" s="188">
        <v>1039</v>
      </c>
      <c r="T13" s="188">
        <v>1037</v>
      </c>
      <c r="U13" s="188">
        <v>1038</v>
      </c>
      <c r="V13" s="188">
        <v>1039</v>
      </c>
      <c r="W13" s="188">
        <v>1039</v>
      </c>
      <c r="X13" s="188">
        <v>1039</v>
      </c>
      <c r="Y13" s="188">
        <v>1039</v>
      </c>
      <c r="Z13" s="188">
        <v>24926</v>
      </c>
      <c r="AB13" s="188"/>
    </row>
    <row r="14" spans="1:28" x14ac:dyDescent="0.2">
      <c r="A14" s="187">
        <v>44812</v>
      </c>
      <c r="B14" s="188">
        <v>1042</v>
      </c>
      <c r="C14" s="188">
        <v>1043</v>
      </c>
      <c r="D14" s="188">
        <v>1044</v>
      </c>
      <c r="E14" s="188">
        <v>1044</v>
      </c>
      <c r="F14" s="188">
        <v>1044</v>
      </c>
      <c r="G14" s="188">
        <v>1045</v>
      </c>
      <c r="H14" s="188">
        <v>1045</v>
      </c>
      <c r="I14" s="188">
        <v>1045</v>
      </c>
      <c r="J14" s="188">
        <v>1045</v>
      </c>
      <c r="K14" s="188">
        <v>1044</v>
      </c>
      <c r="L14" s="188">
        <v>1043</v>
      </c>
      <c r="M14" s="188">
        <v>1043</v>
      </c>
      <c r="N14" s="188">
        <v>1042</v>
      </c>
      <c r="O14" s="188">
        <v>1040</v>
      </c>
      <c r="P14" s="188">
        <v>1038</v>
      </c>
      <c r="Q14" s="188">
        <v>1038</v>
      </c>
      <c r="R14" s="188">
        <v>1037</v>
      </c>
      <c r="S14" s="188">
        <v>1037</v>
      </c>
      <c r="T14" s="188">
        <v>1036</v>
      </c>
      <c r="U14" s="188">
        <v>1036</v>
      </c>
      <c r="V14" s="188">
        <v>1037</v>
      </c>
      <c r="W14" s="188">
        <v>1038</v>
      </c>
      <c r="X14" s="188">
        <v>1038</v>
      </c>
      <c r="Y14" s="188">
        <v>1039</v>
      </c>
      <c r="Z14" s="188">
        <v>24983</v>
      </c>
      <c r="AB14" s="188"/>
    </row>
    <row r="15" spans="1:28" x14ac:dyDescent="0.2">
      <c r="A15" s="187">
        <v>44813</v>
      </c>
      <c r="B15" s="188">
        <v>1036</v>
      </c>
      <c r="C15" s="188">
        <v>1034</v>
      </c>
      <c r="D15" s="188">
        <v>1034</v>
      </c>
      <c r="E15" s="188">
        <v>1035</v>
      </c>
      <c r="F15" s="188">
        <v>1035</v>
      </c>
      <c r="G15" s="188">
        <v>1035</v>
      </c>
      <c r="H15" s="188">
        <v>1036</v>
      </c>
      <c r="I15" s="188">
        <v>1037</v>
      </c>
      <c r="J15" s="188">
        <v>1035</v>
      </c>
      <c r="K15" s="188">
        <v>1033</v>
      </c>
      <c r="L15" s="188">
        <v>1033</v>
      </c>
      <c r="M15" s="188">
        <v>1030</v>
      </c>
      <c r="N15" s="188">
        <v>1031</v>
      </c>
      <c r="O15" s="188">
        <v>1031</v>
      </c>
      <c r="P15" s="188">
        <v>1029</v>
      </c>
      <c r="Q15" s="188">
        <v>1028</v>
      </c>
      <c r="R15" s="188">
        <v>1027</v>
      </c>
      <c r="S15" s="188">
        <v>1025</v>
      </c>
      <c r="T15" s="188">
        <v>1022</v>
      </c>
      <c r="U15" s="188">
        <v>1022</v>
      </c>
      <c r="V15" s="188">
        <v>1024</v>
      </c>
      <c r="W15" s="188">
        <v>1027</v>
      </c>
      <c r="X15" s="188">
        <v>1029</v>
      </c>
      <c r="Y15" s="188">
        <v>1030</v>
      </c>
      <c r="Z15" s="188">
        <v>24738</v>
      </c>
      <c r="AB15" s="188"/>
    </row>
    <row r="16" spans="1:28" x14ac:dyDescent="0.2">
      <c r="A16" s="187">
        <v>44814</v>
      </c>
      <c r="B16" s="188">
        <v>1034</v>
      </c>
      <c r="C16" s="188">
        <v>1034</v>
      </c>
      <c r="D16" s="188">
        <v>1034</v>
      </c>
      <c r="E16" s="188">
        <v>1034</v>
      </c>
      <c r="F16" s="188">
        <v>1036</v>
      </c>
      <c r="G16" s="188">
        <v>1036</v>
      </c>
      <c r="H16" s="188">
        <v>1038</v>
      </c>
      <c r="I16" s="188">
        <v>1039</v>
      </c>
      <c r="J16" s="188">
        <v>1035</v>
      </c>
      <c r="K16" s="188">
        <v>1033</v>
      </c>
      <c r="L16" s="188">
        <v>1029</v>
      </c>
      <c r="M16" s="188">
        <v>1028</v>
      </c>
      <c r="N16" s="188">
        <v>1027</v>
      </c>
      <c r="O16" s="188">
        <v>1027</v>
      </c>
      <c r="P16" s="188">
        <v>1025</v>
      </c>
      <c r="Q16" s="188">
        <v>1026</v>
      </c>
      <c r="R16" s="188">
        <v>1024</v>
      </c>
      <c r="S16" s="188">
        <v>1023</v>
      </c>
      <c r="T16" s="188">
        <v>1021</v>
      </c>
      <c r="U16" s="188">
        <v>1021</v>
      </c>
      <c r="V16" s="188">
        <v>1019</v>
      </c>
      <c r="W16" s="188">
        <v>1019</v>
      </c>
      <c r="X16" s="188">
        <v>1018</v>
      </c>
      <c r="Y16" s="188">
        <v>1019</v>
      </c>
      <c r="Z16" s="188">
        <v>24679</v>
      </c>
      <c r="AB16" s="188"/>
    </row>
    <row r="17" spans="1:28" x14ac:dyDescent="0.2">
      <c r="A17" s="187">
        <v>44815</v>
      </c>
      <c r="B17" s="188">
        <v>1019</v>
      </c>
      <c r="C17" s="188">
        <v>1019</v>
      </c>
      <c r="D17" s="188">
        <v>1018</v>
      </c>
      <c r="E17" s="188">
        <v>1017</v>
      </c>
      <c r="F17" s="188">
        <v>1017</v>
      </c>
      <c r="G17" s="188">
        <v>1019</v>
      </c>
      <c r="H17" s="188">
        <v>1021</v>
      </c>
      <c r="I17" s="188">
        <v>1019</v>
      </c>
      <c r="J17" s="188">
        <v>1017</v>
      </c>
      <c r="K17" s="188">
        <v>1016</v>
      </c>
      <c r="L17" s="188">
        <v>1015</v>
      </c>
      <c r="M17" s="188">
        <v>1014</v>
      </c>
      <c r="N17" s="188">
        <v>1013</v>
      </c>
      <c r="O17" s="188">
        <v>1014</v>
      </c>
      <c r="P17" s="188">
        <v>1013</v>
      </c>
      <c r="Q17" s="188">
        <v>1011</v>
      </c>
      <c r="R17" s="188">
        <v>1010</v>
      </c>
      <c r="S17" s="188">
        <v>1009</v>
      </c>
      <c r="T17" s="188">
        <v>1009</v>
      </c>
      <c r="U17" s="188">
        <v>1011</v>
      </c>
      <c r="V17" s="188">
        <v>1011</v>
      </c>
      <c r="W17" s="188">
        <v>1011</v>
      </c>
      <c r="X17" s="188">
        <v>1010</v>
      </c>
      <c r="Y17" s="188">
        <v>1010</v>
      </c>
      <c r="Z17" s="188">
        <v>24343</v>
      </c>
      <c r="AB17" s="188"/>
    </row>
    <row r="18" spans="1:28" x14ac:dyDescent="0.2">
      <c r="A18" s="187">
        <v>44816</v>
      </c>
      <c r="B18" s="188">
        <v>1020</v>
      </c>
      <c r="C18" s="188">
        <v>1019</v>
      </c>
      <c r="D18" s="188">
        <v>1018</v>
      </c>
      <c r="E18" s="188">
        <v>1017</v>
      </c>
      <c r="F18" s="188">
        <v>1017</v>
      </c>
      <c r="G18" s="188">
        <v>1016</v>
      </c>
      <c r="H18" s="188">
        <v>1016</v>
      </c>
      <c r="I18" s="188">
        <v>1017</v>
      </c>
      <c r="J18" s="188">
        <v>1017</v>
      </c>
      <c r="K18" s="188">
        <v>1016</v>
      </c>
      <c r="L18" s="188">
        <v>1017</v>
      </c>
      <c r="M18" s="188">
        <v>1017</v>
      </c>
      <c r="N18" s="188">
        <v>1014</v>
      </c>
      <c r="O18" s="188">
        <v>1014</v>
      </c>
      <c r="P18" s="188">
        <v>1013</v>
      </c>
      <c r="Q18" s="188">
        <v>1013</v>
      </c>
      <c r="R18" s="188">
        <v>1013</v>
      </c>
      <c r="S18" s="188">
        <v>1012</v>
      </c>
      <c r="T18" s="188">
        <v>1011</v>
      </c>
      <c r="U18" s="188">
        <v>1010</v>
      </c>
      <c r="V18" s="188">
        <v>1010</v>
      </c>
      <c r="W18" s="188">
        <v>1010</v>
      </c>
      <c r="X18" s="188">
        <v>1011</v>
      </c>
      <c r="Y18" s="188">
        <v>1013</v>
      </c>
      <c r="Z18" s="188">
        <v>24351</v>
      </c>
      <c r="AB18" s="188"/>
    </row>
    <row r="19" spans="1:28" x14ac:dyDescent="0.2">
      <c r="A19" s="187">
        <v>44817</v>
      </c>
      <c r="B19" s="188">
        <v>1009</v>
      </c>
      <c r="C19" s="188">
        <v>1009</v>
      </c>
      <c r="D19" s="188">
        <v>1010</v>
      </c>
      <c r="E19" s="188">
        <v>1009</v>
      </c>
      <c r="F19" s="188">
        <v>1008</v>
      </c>
      <c r="G19" s="188">
        <v>1009</v>
      </c>
      <c r="H19" s="188">
        <v>1010</v>
      </c>
      <c r="I19" s="188">
        <v>1011</v>
      </c>
      <c r="J19" s="188">
        <v>1012</v>
      </c>
      <c r="K19" s="188">
        <v>1012</v>
      </c>
      <c r="L19" s="188">
        <v>1010</v>
      </c>
      <c r="M19" s="188">
        <v>1008</v>
      </c>
      <c r="N19" s="188">
        <v>1007</v>
      </c>
      <c r="O19" s="188">
        <v>1008</v>
      </c>
      <c r="P19" s="188">
        <v>1008</v>
      </c>
      <c r="Q19" s="188">
        <v>1008</v>
      </c>
      <c r="R19" s="188">
        <v>1008</v>
      </c>
      <c r="S19" s="188">
        <v>1007</v>
      </c>
      <c r="T19" s="188">
        <v>1008</v>
      </c>
      <c r="U19" s="188">
        <v>1011</v>
      </c>
      <c r="V19" s="188">
        <v>1012</v>
      </c>
      <c r="W19" s="188">
        <v>1012</v>
      </c>
      <c r="X19" s="188">
        <v>1014</v>
      </c>
      <c r="Y19" s="188">
        <v>1013</v>
      </c>
      <c r="Z19" s="188">
        <v>24233</v>
      </c>
      <c r="AB19" s="188"/>
    </row>
    <row r="20" spans="1:28" x14ac:dyDescent="0.2">
      <c r="A20" s="187">
        <v>44818</v>
      </c>
      <c r="B20" s="188">
        <v>1006</v>
      </c>
      <c r="C20" s="188">
        <v>1007</v>
      </c>
      <c r="D20" s="188">
        <v>1008</v>
      </c>
      <c r="E20" s="188">
        <v>1008</v>
      </c>
      <c r="F20" s="188">
        <v>1009</v>
      </c>
      <c r="G20" s="188">
        <v>1009</v>
      </c>
      <c r="H20" s="188">
        <v>1009</v>
      </c>
      <c r="I20" s="188">
        <v>1010</v>
      </c>
      <c r="J20" s="188">
        <v>1010</v>
      </c>
      <c r="K20" s="188">
        <v>1010</v>
      </c>
      <c r="L20" s="188">
        <v>1007</v>
      </c>
      <c r="M20" s="188">
        <v>1005</v>
      </c>
      <c r="N20" s="188">
        <v>1002</v>
      </c>
      <c r="O20" s="188">
        <v>1001</v>
      </c>
      <c r="P20" s="188">
        <v>998</v>
      </c>
      <c r="Q20" s="188">
        <v>998</v>
      </c>
      <c r="R20" s="188">
        <v>997</v>
      </c>
      <c r="S20" s="188">
        <v>996</v>
      </c>
      <c r="T20" s="188">
        <v>994</v>
      </c>
      <c r="U20" s="188">
        <v>994</v>
      </c>
      <c r="V20" s="188">
        <v>994</v>
      </c>
      <c r="W20" s="188">
        <v>995</v>
      </c>
      <c r="X20" s="188">
        <v>997</v>
      </c>
      <c r="Y20" s="188">
        <v>998</v>
      </c>
      <c r="Z20" s="188">
        <v>24062</v>
      </c>
      <c r="AB20" s="188"/>
    </row>
    <row r="21" spans="1:28" x14ac:dyDescent="0.2">
      <c r="A21" s="187">
        <v>44819</v>
      </c>
      <c r="B21" s="188">
        <v>1006</v>
      </c>
      <c r="C21" s="188">
        <v>1006</v>
      </c>
      <c r="D21" s="188">
        <v>1007</v>
      </c>
      <c r="E21" s="188">
        <v>1007</v>
      </c>
      <c r="F21" s="188">
        <v>1007</v>
      </c>
      <c r="G21" s="188">
        <v>1006</v>
      </c>
      <c r="H21" s="188">
        <v>1007</v>
      </c>
      <c r="I21" s="188">
        <v>1008</v>
      </c>
      <c r="J21" s="188">
        <v>1008</v>
      </c>
      <c r="K21" s="188">
        <v>1003</v>
      </c>
      <c r="L21" s="188">
        <v>1009</v>
      </c>
      <c r="M21" s="188">
        <v>1008</v>
      </c>
      <c r="N21" s="188">
        <v>1008</v>
      </c>
      <c r="O21" s="188">
        <v>1008</v>
      </c>
      <c r="P21" s="188">
        <v>1008</v>
      </c>
      <c r="Q21" s="188">
        <v>1007</v>
      </c>
      <c r="R21" s="188">
        <v>1007</v>
      </c>
      <c r="S21" s="188">
        <v>1007</v>
      </c>
      <c r="T21" s="188">
        <v>1007</v>
      </c>
      <c r="U21" s="188">
        <v>1009</v>
      </c>
      <c r="V21" s="188">
        <v>1010</v>
      </c>
      <c r="W21" s="188">
        <v>1012</v>
      </c>
      <c r="X21" s="188">
        <v>1014</v>
      </c>
      <c r="Y21" s="188">
        <v>1012</v>
      </c>
      <c r="Z21" s="188">
        <v>24191</v>
      </c>
      <c r="AB21" s="188"/>
    </row>
    <row r="22" spans="1:28" x14ac:dyDescent="0.2">
      <c r="A22" s="187">
        <v>44820</v>
      </c>
      <c r="B22" s="188">
        <v>1014</v>
      </c>
      <c r="C22" s="188">
        <v>1014</v>
      </c>
      <c r="D22" s="188">
        <v>1016</v>
      </c>
      <c r="E22" s="188">
        <v>1017</v>
      </c>
      <c r="F22" s="188">
        <v>1016</v>
      </c>
      <c r="G22" s="188">
        <v>1016</v>
      </c>
      <c r="H22" s="188">
        <v>1015</v>
      </c>
      <c r="I22" s="188">
        <v>1016</v>
      </c>
      <c r="J22" s="188">
        <v>1017</v>
      </c>
      <c r="K22" s="188">
        <v>1016</v>
      </c>
      <c r="L22" s="188">
        <v>1011</v>
      </c>
      <c r="M22" s="188">
        <v>1010</v>
      </c>
      <c r="N22" s="188">
        <v>1008</v>
      </c>
      <c r="O22" s="188">
        <v>1004</v>
      </c>
      <c r="P22" s="188">
        <v>1003</v>
      </c>
      <c r="Q22" s="188">
        <v>1002</v>
      </c>
      <c r="R22" s="188">
        <v>1000</v>
      </c>
      <c r="S22" s="188">
        <v>1000</v>
      </c>
      <c r="T22" s="188">
        <v>999</v>
      </c>
      <c r="U22" s="188">
        <v>998</v>
      </c>
      <c r="V22" s="188">
        <v>997</v>
      </c>
      <c r="W22" s="188">
        <v>998</v>
      </c>
      <c r="X22" s="188">
        <v>998</v>
      </c>
      <c r="Y22" s="188">
        <v>999</v>
      </c>
      <c r="Z22" s="188">
        <v>24184</v>
      </c>
      <c r="AB22" s="188"/>
    </row>
    <row r="23" spans="1:28" x14ac:dyDescent="0.2">
      <c r="A23" s="187">
        <v>44821</v>
      </c>
      <c r="B23" s="188">
        <v>1001</v>
      </c>
      <c r="C23" s="188">
        <v>1002</v>
      </c>
      <c r="D23" s="188">
        <v>1001</v>
      </c>
      <c r="E23" s="188">
        <v>1002</v>
      </c>
      <c r="F23" s="188">
        <v>1002</v>
      </c>
      <c r="G23" s="188">
        <v>1003</v>
      </c>
      <c r="H23" s="188">
        <v>1005</v>
      </c>
      <c r="I23" s="188">
        <v>1008</v>
      </c>
      <c r="J23" s="188">
        <v>1008</v>
      </c>
      <c r="K23" s="188">
        <v>1005</v>
      </c>
      <c r="L23" s="188">
        <v>1001</v>
      </c>
      <c r="M23" s="188">
        <v>999</v>
      </c>
      <c r="N23" s="188">
        <v>998</v>
      </c>
      <c r="O23" s="188">
        <v>997</v>
      </c>
      <c r="P23" s="188">
        <v>996</v>
      </c>
      <c r="Q23" s="188">
        <v>996</v>
      </c>
      <c r="R23" s="188">
        <v>995</v>
      </c>
      <c r="S23" s="188">
        <v>994</v>
      </c>
      <c r="T23" s="188">
        <v>992</v>
      </c>
      <c r="U23" s="188">
        <v>994</v>
      </c>
      <c r="V23" s="188">
        <v>993</v>
      </c>
      <c r="W23" s="188">
        <v>992</v>
      </c>
      <c r="X23" s="188">
        <v>995</v>
      </c>
      <c r="Y23" s="188">
        <v>995</v>
      </c>
      <c r="Z23" s="188">
        <v>23974</v>
      </c>
      <c r="AB23" s="188"/>
    </row>
    <row r="24" spans="1:28" x14ac:dyDescent="0.2">
      <c r="A24" s="187">
        <v>44822</v>
      </c>
      <c r="B24" s="188">
        <v>1007</v>
      </c>
      <c r="C24" s="188">
        <v>1006</v>
      </c>
      <c r="D24" s="188">
        <v>1006</v>
      </c>
      <c r="E24" s="188">
        <v>1006</v>
      </c>
      <c r="F24" s="188">
        <v>1006</v>
      </c>
      <c r="G24" s="188">
        <v>1005</v>
      </c>
      <c r="H24" s="188">
        <v>1005</v>
      </c>
      <c r="I24" s="188">
        <v>1004</v>
      </c>
      <c r="J24" s="188">
        <v>1004</v>
      </c>
      <c r="K24" s="188">
        <v>1000</v>
      </c>
      <c r="L24" s="188">
        <v>999</v>
      </c>
      <c r="M24" s="188">
        <v>997</v>
      </c>
      <c r="N24" s="188">
        <v>998</v>
      </c>
      <c r="O24" s="188">
        <v>997</v>
      </c>
      <c r="P24" s="188">
        <v>994</v>
      </c>
      <c r="Q24" s="188">
        <v>995</v>
      </c>
      <c r="R24" s="188">
        <v>995</v>
      </c>
      <c r="S24" s="188">
        <v>997</v>
      </c>
      <c r="T24" s="188">
        <v>996</v>
      </c>
      <c r="U24" s="188">
        <v>995</v>
      </c>
      <c r="V24" s="188">
        <v>996</v>
      </c>
      <c r="W24" s="188">
        <v>995</v>
      </c>
      <c r="X24" s="188">
        <v>996</v>
      </c>
      <c r="Y24" s="188">
        <v>994</v>
      </c>
      <c r="Z24" s="188">
        <v>23993</v>
      </c>
      <c r="AB24" s="188"/>
    </row>
    <row r="25" spans="1:28" x14ac:dyDescent="0.2">
      <c r="A25" s="187">
        <v>44823</v>
      </c>
      <c r="B25" s="188">
        <v>975</v>
      </c>
      <c r="C25" s="188">
        <v>975</v>
      </c>
      <c r="D25" s="188">
        <v>975</v>
      </c>
      <c r="E25" s="188">
        <v>976</v>
      </c>
      <c r="F25" s="188">
        <v>975</v>
      </c>
      <c r="G25" s="188">
        <v>975</v>
      </c>
      <c r="H25" s="188">
        <v>976</v>
      </c>
      <c r="I25" s="188">
        <v>977</v>
      </c>
      <c r="J25" s="188">
        <v>975</v>
      </c>
      <c r="K25" s="188">
        <v>973</v>
      </c>
      <c r="L25" s="188">
        <v>971</v>
      </c>
      <c r="M25" s="188">
        <v>969</v>
      </c>
      <c r="N25" s="188">
        <v>970</v>
      </c>
      <c r="O25" s="188">
        <v>967</v>
      </c>
      <c r="P25" s="188">
        <v>967</v>
      </c>
      <c r="Q25" s="188">
        <v>966</v>
      </c>
      <c r="R25" s="188">
        <v>966</v>
      </c>
      <c r="S25" s="188">
        <v>966</v>
      </c>
      <c r="T25" s="188">
        <v>966</v>
      </c>
      <c r="U25" s="188">
        <v>967</v>
      </c>
      <c r="V25" s="188">
        <v>967</v>
      </c>
      <c r="W25" s="188">
        <v>967</v>
      </c>
      <c r="X25" s="188">
        <v>968</v>
      </c>
      <c r="Y25" s="188">
        <v>968</v>
      </c>
      <c r="Z25" s="188">
        <v>23297</v>
      </c>
      <c r="AB25" s="188"/>
    </row>
    <row r="26" spans="1:28" x14ac:dyDescent="0.2">
      <c r="A26" s="187">
        <v>44824</v>
      </c>
      <c r="B26" s="188">
        <v>982</v>
      </c>
      <c r="C26" s="188">
        <v>982</v>
      </c>
      <c r="D26" s="188">
        <v>983</v>
      </c>
      <c r="E26" s="188">
        <v>982</v>
      </c>
      <c r="F26" s="188">
        <v>982</v>
      </c>
      <c r="G26" s="188">
        <v>981</v>
      </c>
      <c r="H26" s="188">
        <v>983</v>
      </c>
      <c r="I26" s="188">
        <v>984</v>
      </c>
      <c r="J26" s="188">
        <v>983</v>
      </c>
      <c r="K26" s="188">
        <v>985</v>
      </c>
      <c r="L26" s="188">
        <v>985</v>
      </c>
      <c r="M26" s="188">
        <v>984</v>
      </c>
      <c r="N26" s="188">
        <v>983</v>
      </c>
      <c r="O26" s="188">
        <v>981</v>
      </c>
      <c r="P26" s="188">
        <v>981</v>
      </c>
      <c r="Q26" s="188">
        <v>981</v>
      </c>
      <c r="R26" s="188">
        <v>980</v>
      </c>
      <c r="S26" s="188">
        <v>979</v>
      </c>
      <c r="T26" s="188">
        <v>979</v>
      </c>
      <c r="U26" s="188">
        <v>980</v>
      </c>
      <c r="V26" s="188">
        <v>981</v>
      </c>
      <c r="W26" s="188">
        <v>980</v>
      </c>
      <c r="X26" s="188">
        <v>980</v>
      </c>
      <c r="Y26" s="188">
        <v>981</v>
      </c>
      <c r="Z26" s="188">
        <v>23562</v>
      </c>
      <c r="AB26" s="188"/>
    </row>
    <row r="27" spans="1:28" x14ac:dyDescent="0.2">
      <c r="A27" s="187">
        <v>44825</v>
      </c>
      <c r="B27" s="188">
        <v>981</v>
      </c>
      <c r="C27" s="188">
        <v>981</v>
      </c>
      <c r="D27" s="188">
        <v>985</v>
      </c>
      <c r="E27" s="188">
        <v>987</v>
      </c>
      <c r="F27" s="188">
        <v>986</v>
      </c>
      <c r="G27" s="188">
        <v>987</v>
      </c>
      <c r="H27" s="188">
        <v>987</v>
      </c>
      <c r="I27" s="188">
        <v>987</v>
      </c>
      <c r="J27" s="188">
        <v>986</v>
      </c>
      <c r="K27" s="188">
        <v>983</v>
      </c>
      <c r="L27" s="188">
        <v>982</v>
      </c>
      <c r="M27" s="188">
        <v>980</v>
      </c>
      <c r="N27" s="188">
        <v>978</v>
      </c>
      <c r="O27" s="188">
        <v>976</v>
      </c>
      <c r="P27" s="188">
        <v>975</v>
      </c>
      <c r="Q27" s="188">
        <v>974</v>
      </c>
      <c r="R27" s="188">
        <v>974</v>
      </c>
      <c r="S27" s="188">
        <v>973</v>
      </c>
      <c r="T27" s="188">
        <v>972</v>
      </c>
      <c r="U27" s="188">
        <v>972</v>
      </c>
      <c r="V27" s="188">
        <v>971</v>
      </c>
      <c r="W27" s="188">
        <v>972</v>
      </c>
      <c r="X27" s="188">
        <v>973</v>
      </c>
      <c r="Y27" s="188">
        <v>975</v>
      </c>
      <c r="Z27" s="188">
        <v>23497</v>
      </c>
      <c r="AB27" s="188"/>
    </row>
    <row r="28" spans="1:28" x14ac:dyDescent="0.2">
      <c r="A28" s="187">
        <v>44826</v>
      </c>
      <c r="B28" s="188">
        <v>976</v>
      </c>
      <c r="C28" s="188">
        <v>976</v>
      </c>
      <c r="D28" s="188">
        <v>974</v>
      </c>
      <c r="E28" s="188">
        <v>973</v>
      </c>
      <c r="F28" s="188">
        <v>972</v>
      </c>
      <c r="G28" s="188">
        <v>972</v>
      </c>
      <c r="H28" s="188">
        <v>972</v>
      </c>
      <c r="I28" s="188">
        <v>971</v>
      </c>
      <c r="J28" s="188">
        <v>971</v>
      </c>
      <c r="K28" s="188">
        <v>969</v>
      </c>
      <c r="L28" s="188">
        <v>966</v>
      </c>
      <c r="M28" s="188">
        <v>965</v>
      </c>
      <c r="N28" s="188">
        <v>967</v>
      </c>
      <c r="O28" s="188">
        <v>970</v>
      </c>
      <c r="P28" s="188">
        <v>974</v>
      </c>
      <c r="Q28" s="188">
        <v>977</v>
      </c>
      <c r="R28" s="188">
        <v>977</v>
      </c>
      <c r="S28" s="188">
        <v>979</v>
      </c>
      <c r="T28" s="188">
        <v>980</v>
      </c>
      <c r="U28" s="188">
        <v>980</v>
      </c>
      <c r="V28" s="188">
        <v>981</v>
      </c>
      <c r="W28" s="188">
        <v>983</v>
      </c>
      <c r="X28" s="188">
        <v>984</v>
      </c>
      <c r="Y28" s="188">
        <v>985</v>
      </c>
      <c r="Z28" s="188">
        <v>23394</v>
      </c>
      <c r="AB28" s="188"/>
    </row>
    <row r="29" spans="1:28" x14ac:dyDescent="0.2">
      <c r="A29" s="187">
        <v>44827</v>
      </c>
      <c r="B29" s="188">
        <v>980</v>
      </c>
      <c r="C29" s="188">
        <v>981</v>
      </c>
      <c r="D29" s="188">
        <v>982</v>
      </c>
      <c r="E29" s="188">
        <v>983</v>
      </c>
      <c r="F29" s="188">
        <v>984</v>
      </c>
      <c r="G29" s="188">
        <v>985</v>
      </c>
      <c r="H29" s="188">
        <v>986</v>
      </c>
      <c r="I29" s="188">
        <v>986</v>
      </c>
      <c r="J29" s="188">
        <v>986</v>
      </c>
      <c r="K29" s="188">
        <v>987</v>
      </c>
      <c r="L29" s="188">
        <v>988</v>
      </c>
      <c r="M29" s="188">
        <v>985</v>
      </c>
      <c r="N29" s="188">
        <v>982</v>
      </c>
      <c r="O29" s="188">
        <v>982</v>
      </c>
      <c r="P29" s="188">
        <v>980</v>
      </c>
      <c r="Q29" s="188">
        <v>979</v>
      </c>
      <c r="R29" s="188">
        <v>978</v>
      </c>
      <c r="S29" s="188">
        <v>977</v>
      </c>
      <c r="T29" s="188">
        <v>978</v>
      </c>
      <c r="U29" s="188">
        <v>978</v>
      </c>
      <c r="V29" s="188">
        <v>979</v>
      </c>
      <c r="W29" s="188">
        <v>978</v>
      </c>
      <c r="X29" s="188">
        <v>980</v>
      </c>
      <c r="Y29" s="188">
        <v>982</v>
      </c>
      <c r="Z29" s="188">
        <v>23566</v>
      </c>
      <c r="AB29" s="188"/>
    </row>
    <row r="30" spans="1:28" x14ac:dyDescent="0.2">
      <c r="A30" s="187">
        <v>44828</v>
      </c>
      <c r="B30" s="188">
        <v>993</v>
      </c>
      <c r="C30" s="188">
        <v>995</v>
      </c>
      <c r="D30" s="188">
        <v>994</v>
      </c>
      <c r="E30" s="188">
        <v>993</v>
      </c>
      <c r="F30" s="188">
        <v>992</v>
      </c>
      <c r="G30" s="188">
        <v>993</v>
      </c>
      <c r="H30" s="188">
        <v>992</v>
      </c>
      <c r="I30" s="188">
        <v>992</v>
      </c>
      <c r="J30" s="188">
        <v>992</v>
      </c>
      <c r="K30" s="188">
        <v>991</v>
      </c>
      <c r="L30" s="188">
        <v>990</v>
      </c>
      <c r="M30" s="188">
        <v>990</v>
      </c>
      <c r="N30" s="188">
        <v>989</v>
      </c>
      <c r="O30" s="188">
        <v>986</v>
      </c>
      <c r="P30" s="188">
        <v>985</v>
      </c>
      <c r="Q30" s="188">
        <v>983</v>
      </c>
      <c r="R30" s="188">
        <v>982</v>
      </c>
      <c r="S30" s="188">
        <v>981</v>
      </c>
      <c r="T30" s="188">
        <v>980</v>
      </c>
      <c r="U30" s="188">
        <v>982</v>
      </c>
      <c r="V30" s="188">
        <v>983</v>
      </c>
      <c r="W30" s="188">
        <v>983</v>
      </c>
      <c r="X30" s="188">
        <v>980</v>
      </c>
      <c r="Y30" s="188">
        <v>980</v>
      </c>
      <c r="Z30" s="188">
        <v>23701</v>
      </c>
      <c r="AB30" s="188"/>
    </row>
    <row r="31" spans="1:28" x14ac:dyDescent="0.2">
      <c r="A31" s="187">
        <v>44829</v>
      </c>
      <c r="B31" s="188">
        <v>977</v>
      </c>
      <c r="C31" s="188">
        <v>978</v>
      </c>
      <c r="D31" s="188">
        <v>976</v>
      </c>
      <c r="E31" s="188">
        <v>975</v>
      </c>
      <c r="F31" s="188">
        <v>974</v>
      </c>
      <c r="G31" s="188">
        <v>975</v>
      </c>
      <c r="H31" s="188">
        <v>975</v>
      </c>
      <c r="I31" s="188">
        <v>974</v>
      </c>
      <c r="J31" s="188">
        <v>974</v>
      </c>
      <c r="K31" s="188">
        <v>972</v>
      </c>
      <c r="L31" s="188">
        <v>970</v>
      </c>
      <c r="M31" s="188">
        <v>967</v>
      </c>
      <c r="N31" s="188">
        <v>967</v>
      </c>
      <c r="O31" s="188">
        <v>964</v>
      </c>
      <c r="P31" s="188">
        <v>962</v>
      </c>
      <c r="Q31" s="188">
        <v>960</v>
      </c>
      <c r="R31" s="188">
        <v>963</v>
      </c>
      <c r="S31" s="188">
        <v>964</v>
      </c>
      <c r="T31" s="188">
        <v>964</v>
      </c>
      <c r="U31" s="188">
        <v>961</v>
      </c>
      <c r="V31" s="188">
        <v>959</v>
      </c>
      <c r="W31" s="188">
        <v>959</v>
      </c>
      <c r="X31" s="188">
        <v>960</v>
      </c>
      <c r="Y31" s="188">
        <v>962</v>
      </c>
      <c r="Z31" s="188">
        <v>23232</v>
      </c>
      <c r="AB31" s="188"/>
    </row>
    <row r="32" spans="1:28" x14ac:dyDescent="0.2">
      <c r="A32" s="187">
        <v>44830</v>
      </c>
      <c r="B32" s="188">
        <v>966</v>
      </c>
      <c r="C32" s="188">
        <v>964</v>
      </c>
      <c r="D32" s="188">
        <v>964</v>
      </c>
      <c r="E32" s="188">
        <v>965</v>
      </c>
      <c r="F32" s="188">
        <v>965</v>
      </c>
      <c r="G32" s="188">
        <v>966</v>
      </c>
      <c r="H32" s="188">
        <v>966</v>
      </c>
      <c r="I32" s="188">
        <v>967</v>
      </c>
      <c r="J32" s="188">
        <v>968</v>
      </c>
      <c r="K32" s="188">
        <v>965</v>
      </c>
      <c r="L32" s="188">
        <v>960</v>
      </c>
      <c r="M32" s="188">
        <v>961</v>
      </c>
      <c r="N32" s="188">
        <v>960</v>
      </c>
      <c r="O32" s="188">
        <v>959</v>
      </c>
      <c r="P32" s="188">
        <v>959</v>
      </c>
      <c r="Q32" s="188">
        <v>959</v>
      </c>
      <c r="R32" s="188">
        <v>958</v>
      </c>
      <c r="S32" s="188">
        <v>960</v>
      </c>
      <c r="T32" s="188">
        <v>960</v>
      </c>
      <c r="U32" s="188">
        <v>961</v>
      </c>
      <c r="V32" s="188">
        <v>964</v>
      </c>
      <c r="W32" s="188">
        <v>965</v>
      </c>
      <c r="X32" s="188">
        <v>963</v>
      </c>
      <c r="Y32" s="188">
        <v>962</v>
      </c>
      <c r="Z32" s="188">
        <v>23107</v>
      </c>
      <c r="AB32" s="188"/>
    </row>
    <row r="33" spans="1:28" x14ac:dyDescent="0.2">
      <c r="A33" s="187">
        <v>44831</v>
      </c>
      <c r="B33" s="188">
        <v>963</v>
      </c>
      <c r="C33" s="188">
        <v>963</v>
      </c>
      <c r="D33" s="188">
        <v>962</v>
      </c>
      <c r="E33" s="188">
        <v>963</v>
      </c>
      <c r="F33" s="188">
        <v>965</v>
      </c>
      <c r="G33" s="188">
        <v>966</v>
      </c>
      <c r="H33" s="188">
        <v>967</v>
      </c>
      <c r="I33" s="188">
        <v>967</v>
      </c>
      <c r="J33" s="188">
        <v>966</v>
      </c>
      <c r="K33" s="188">
        <v>965</v>
      </c>
      <c r="L33" s="188">
        <v>965</v>
      </c>
      <c r="M33" s="188">
        <v>965</v>
      </c>
      <c r="N33" s="188">
        <v>964</v>
      </c>
      <c r="O33" s="188">
        <v>963</v>
      </c>
      <c r="P33" s="188">
        <v>961</v>
      </c>
      <c r="Q33" s="188">
        <v>962</v>
      </c>
      <c r="R33" s="188">
        <v>961</v>
      </c>
      <c r="S33" s="188">
        <v>961</v>
      </c>
      <c r="T33" s="188">
        <v>960</v>
      </c>
      <c r="U33" s="188">
        <v>961</v>
      </c>
      <c r="V33" s="188">
        <v>962</v>
      </c>
      <c r="W33" s="188">
        <v>963</v>
      </c>
      <c r="X33" s="188">
        <v>963</v>
      </c>
      <c r="Y33" s="188">
        <v>963</v>
      </c>
      <c r="Z33" s="188">
        <v>23121</v>
      </c>
      <c r="AB33" s="188"/>
    </row>
    <row r="34" spans="1:28" x14ac:dyDescent="0.2">
      <c r="A34" s="187">
        <v>44832</v>
      </c>
      <c r="B34" s="188">
        <v>973</v>
      </c>
      <c r="C34" s="188">
        <v>974</v>
      </c>
      <c r="D34" s="188">
        <v>961</v>
      </c>
      <c r="E34" s="188">
        <v>953</v>
      </c>
      <c r="F34" s="188">
        <v>953</v>
      </c>
      <c r="G34" s="188">
        <v>953</v>
      </c>
      <c r="H34" s="188">
        <v>867</v>
      </c>
      <c r="I34" s="188">
        <v>611</v>
      </c>
      <c r="J34" s="188">
        <v>452</v>
      </c>
      <c r="K34" s="188">
        <v>351</v>
      </c>
      <c r="L34" s="188">
        <v>271</v>
      </c>
      <c r="M34" s="188">
        <v>147</v>
      </c>
      <c r="N34" s="188">
        <v>14</v>
      </c>
      <c r="O34" s="188">
        <v>-31</v>
      </c>
      <c r="P34" s="188">
        <v>-31</v>
      </c>
      <c r="Q34" s="188">
        <v>-27</v>
      </c>
      <c r="R34" s="188">
        <v>-25</v>
      </c>
      <c r="S34" s="188">
        <v>-24</v>
      </c>
      <c r="T34" s="188">
        <v>-24</v>
      </c>
      <c r="U34" s="188">
        <v>-23</v>
      </c>
      <c r="V34" s="188">
        <v>-23</v>
      </c>
      <c r="W34" s="188">
        <v>-23</v>
      </c>
      <c r="X34" s="188">
        <v>-22</v>
      </c>
      <c r="Y34" s="188">
        <v>-20</v>
      </c>
      <c r="Z34" s="188">
        <v>8207</v>
      </c>
      <c r="AB34" s="188"/>
    </row>
    <row r="35" spans="1:28" x14ac:dyDescent="0.2">
      <c r="A35" s="187">
        <v>44833</v>
      </c>
      <c r="B35" s="188">
        <v>-24</v>
      </c>
      <c r="C35" s="188">
        <v>-23</v>
      </c>
      <c r="D35" s="188">
        <v>-23</v>
      </c>
      <c r="E35" s="188">
        <v>-23</v>
      </c>
      <c r="F35" s="188">
        <v>-21</v>
      </c>
      <c r="G35" s="188">
        <v>-16</v>
      </c>
      <c r="H35" s="188">
        <v>-16</v>
      </c>
      <c r="I35" s="188">
        <v>-16</v>
      </c>
      <c r="J35" s="188">
        <v>-16</v>
      </c>
      <c r="K35" s="188">
        <v>-16</v>
      </c>
      <c r="L35" s="188">
        <v>-16</v>
      </c>
      <c r="M35" s="188">
        <v>-16</v>
      </c>
      <c r="N35" s="188">
        <v>-16</v>
      </c>
      <c r="O35" s="188">
        <v>-16</v>
      </c>
      <c r="P35" s="188">
        <v>-16</v>
      </c>
      <c r="Q35" s="188">
        <v>-15</v>
      </c>
      <c r="R35" s="188">
        <v>-16</v>
      </c>
      <c r="S35" s="188">
        <v>-16</v>
      </c>
      <c r="T35" s="188">
        <v>-16</v>
      </c>
      <c r="U35" s="188">
        <v>-16</v>
      </c>
      <c r="V35" s="188">
        <v>-15</v>
      </c>
      <c r="W35" s="188">
        <v>-15</v>
      </c>
      <c r="X35" s="188">
        <v>-16</v>
      </c>
      <c r="Y35" s="188">
        <v>-16</v>
      </c>
      <c r="Z35" s="188">
        <v>-415</v>
      </c>
    </row>
    <row r="36" spans="1:28" x14ac:dyDescent="0.2">
      <c r="A36" s="187">
        <v>44834</v>
      </c>
      <c r="B36" s="188">
        <v>-14</v>
      </c>
      <c r="C36" s="188">
        <v>-14</v>
      </c>
      <c r="D36" s="188">
        <v>-14</v>
      </c>
      <c r="E36" s="188">
        <v>-14</v>
      </c>
      <c r="F36" s="188">
        <v>-14</v>
      </c>
      <c r="G36" s="188">
        <v>-14</v>
      </c>
      <c r="H36" s="188">
        <v>-14</v>
      </c>
      <c r="I36" s="188">
        <v>-14</v>
      </c>
      <c r="J36" s="188">
        <v>-14</v>
      </c>
      <c r="K36" s="188">
        <v>-14</v>
      </c>
      <c r="L36" s="188">
        <v>-15</v>
      </c>
      <c r="M36" s="188">
        <v>-15</v>
      </c>
      <c r="N36" s="188">
        <v>-15</v>
      </c>
      <c r="O36" s="188">
        <v>-15</v>
      </c>
      <c r="P36" s="188">
        <v>-15</v>
      </c>
      <c r="Q36" s="188">
        <v>-14</v>
      </c>
      <c r="R36" s="188">
        <v>-14</v>
      </c>
      <c r="S36" s="188">
        <v>-15</v>
      </c>
      <c r="T36" s="188">
        <v>-15</v>
      </c>
      <c r="U36" s="188">
        <v>-15</v>
      </c>
      <c r="V36" s="188">
        <v>-15</v>
      </c>
      <c r="W36" s="188">
        <v>-14</v>
      </c>
      <c r="X36" s="188">
        <v>-14</v>
      </c>
      <c r="Y36" s="188">
        <v>-15</v>
      </c>
      <c r="Z36" s="188">
        <v>-346</v>
      </c>
    </row>
    <row r="37" spans="1:28" s="2" customFormat="1" ht="15.75" x14ac:dyDescent="0.25">
      <c r="A37" s="198" t="s">
        <v>107</v>
      </c>
      <c r="B37" s="199">
        <v>28289</v>
      </c>
      <c r="C37" s="199">
        <v>28297</v>
      </c>
      <c r="D37" s="199">
        <v>28290</v>
      </c>
      <c r="E37" s="199">
        <v>28287</v>
      </c>
      <c r="F37" s="199">
        <v>28287</v>
      </c>
      <c r="G37" s="199">
        <v>28299</v>
      </c>
      <c r="H37" s="199">
        <v>28227</v>
      </c>
      <c r="I37" s="199">
        <v>27981</v>
      </c>
      <c r="J37" s="199">
        <v>27810</v>
      </c>
      <c r="K37" s="199">
        <v>27649</v>
      </c>
      <c r="L37" s="199">
        <v>27546</v>
      </c>
      <c r="M37" s="199">
        <v>27382</v>
      </c>
      <c r="N37" s="199">
        <v>27229</v>
      </c>
      <c r="O37" s="199">
        <v>27160</v>
      </c>
      <c r="P37" s="199">
        <v>27132</v>
      </c>
      <c r="Q37" s="199">
        <v>27121</v>
      </c>
      <c r="R37" s="199">
        <v>27110</v>
      </c>
      <c r="S37" s="199">
        <v>27102</v>
      </c>
      <c r="T37" s="199">
        <v>27086</v>
      </c>
      <c r="U37" s="199">
        <v>27095</v>
      </c>
      <c r="V37" s="199">
        <v>27105</v>
      </c>
      <c r="W37" s="199">
        <v>27121</v>
      </c>
      <c r="X37" s="199">
        <v>27139</v>
      </c>
      <c r="Y37" s="199">
        <v>27158</v>
      </c>
      <c r="Z37" s="199">
        <v>661902</v>
      </c>
    </row>
    <row r="38" spans="1:28" s="202" customFormat="1" ht="15.75" x14ac:dyDescent="0.25">
      <c r="A38" s="196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</row>
    <row r="39" spans="1:28" s="202" customFormat="1" ht="15.75" x14ac:dyDescent="0.25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</row>
    <row r="40" spans="1:28" x14ac:dyDescent="0.2">
      <c r="A40" s="185" t="s">
        <v>0</v>
      </c>
      <c r="B40" s="186">
        <f>SUM(Z7:Z36)</f>
        <v>661902</v>
      </c>
      <c r="C40" s="186"/>
      <c r="D40" s="186"/>
      <c r="E40" s="186"/>
    </row>
    <row r="41" spans="1:28" ht="15.75" x14ac:dyDescent="0.25">
      <c r="A41" s="194" t="s">
        <v>102</v>
      </c>
      <c r="B41" s="195">
        <v>0</v>
      </c>
      <c r="C41" s="186"/>
      <c r="D41" s="186"/>
      <c r="E41" s="186"/>
    </row>
    <row r="42" spans="1:28" ht="15.75" x14ac:dyDescent="0.25">
      <c r="A42" s="194" t="s">
        <v>124</v>
      </c>
      <c r="B42" s="186">
        <f>B40+B41</f>
        <v>661902</v>
      </c>
      <c r="C42" s="186"/>
      <c r="D42" s="186"/>
      <c r="E42" s="186"/>
    </row>
    <row r="43" spans="1:28" ht="15.75" x14ac:dyDescent="0.25">
      <c r="A43" s="178" t="s">
        <v>104</v>
      </c>
      <c r="B43" s="179">
        <f>SUM(O34:Y34,B35:Y36)</f>
        <v>-1034</v>
      </c>
    </row>
    <row r="44" spans="1:28" ht="15.75" x14ac:dyDescent="0.25">
      <c r="A44" s="178" t="s">
        <v>103</v>
      </c>
      <c r="B44" s="180">
        <f>B42-B43</f>
        <v>662936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D45"/>
  <sheetViews>
    <sheetView zoomScale="70" zoomScaleNormal="70" workbookViewId="0">
      <selection activeCell="B42" sqref="B42"/>
    </sheetView>
  </sheetViews>
  <sheetFormatPr defaultRowHeight="15" x14ac:dyDescent="0.2"/>
  <cols>
    <col min="1" max="1" width="14.33203125" customWidth="1"/>
    <col min="2" max="2" width="17.5546875" customWidth="1"/>
    <col min="3" max="27" width="8.33203125" customWidth="1"/>
  </cols>
  <sheetData>
    <row r="1" spans="1:30" x14ac:dyDescent="0.2">
      <c r="A1" s="181" t="s">
        <v>14</v>
      </c>
    </row>
    <row r="2" spans="1:30" x14ac:dyDescent="0.2">
      <c r="A2" s="181" t="s">
        <v>49</v>
      </c>
    </row>
    <row r="3" spans="1:30" x14ac:dyDescent="0.2">
      <c r="A3" t="s">
        <v>43</v>
      </c>
      <c r="D3" s="182"/>
    </row>
    <row r="4" spans="1:30" x14ac:dyDescent="0.2">
      <c r="A4" s="183"/>
      <c r="C4" s="182"/>
      <c r="D4" s="182"/>
    </row>
    <row r="5" spans="1:30" x14ac:dyDescent="0.2">
      <c r="A5" s="183"/>
    </row>
    <row r="6" spans="1:30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  <c r="AB6" s="207"/>
      <c r="AC6" s="67"/>
      <c r="AD6" s="67"/>
    </row>
    <row r="7" spans="1:30" x14ac:dyDescent="0.2">
      <c r="A7" s="187">
        <v>44805</v>
      </c>
      <c r="B7" s="188">
        <v>1135</v>
      </c>
      <c r="C7" s="188">
        <v>1136</v>
      </c>
      <c r="D7" s="188">
        <v>1138</v>
      </c>
      <c r="E7" s="188">
        <v>1136</v>
      </c>
      <c r="F7" s="188">
        <v>1135</v>
      </c>
      <c r="G7" s="188">
        <v>1134</v>
      </c>
      <c r="H7" s="188">
        <v>1135</v>
      </c>
      <c r="I7" s="188">
        <v>1136</v>
      </c>
      <c r="J7" s="188">
        <v>1138</v>
      </c>
      <c r="K7" s="188">
        <v>1125</v>
      </c>
      <c r="L7" s="188">
        <v>1138</v>
      </c>
      <c r="M7" s="188">
        <v>1134</v>
      </c>
      <c r="N7" s="188">
        <v>1132</v>
      </c>
      <c r="O7" s="188">
        <v>1133</v>
      </c>
      <c r="P7" s="188">
        <v>1132</v>
      </c>
      <c r="Q7" s="188">
        <v>1131</v>
      </c>
      <c r="R7" s="188">
        <v>1139</v>
      </c>
      <c r="S7" s="188">
        <v>1152</v>
      </c>
      <c r="T7" s="188">
        <v>1148</v>
      </c>
      <c r="U7" s="188">
        <v>1148</v>
      </c>
      <c r="V7" s="188">
        <v>1150</v>
      </c>
      <c r="W7" s="188">
        <v>1152</v>
      </c>
      <c r="X7" s="188">
        <v>1153</v>
      </c>
      <c r="Y7" s="188">
        <v>1154</v>
      </c>
      <c r="Z7" s="188">
        <v>27344</v>
      </c>
      <c r="AB7" s="67"/>
      <c r="AC7" s="67"/>
      <c r="AD7" s="67"/>
    </row>
    <row r="8" spans="1:30" x14ac:dyDescent="0.2">
      <c r="A8" s="187">
        <v>44806</v>
      </c>
      <c r="B8" s="188">
        <v>1140</v>
      </c>
      <c r="C8" s="188">
        <v>1141</v>
      </c>
      <c r="D8" s="188">
        <v>1144</v>
      </c>
      <c r="E8" s="188">
        <v>1145</v>
      </c>
      <c r="F8" s="188">
        <v>1144</v>
      </c>
      <c r="G8" s="188">
        <v>1143</v>
      </c>
      <c r="H8" s="188">
        <v>1142</v>
      </c>
      <c r="I8" s="188">
        <v>1142</v>
      </c>
      <c r="J8" s="188">
        <v>1142</v>
      </c>
      <c r="K8" s="188">
        <v>1143</v>
      </c>
      <c r="L8" s="188">
        <v>1143</v>
      </c>
      <c r="M8" s="188">
        <v>1142</v>
      </c>
      <c r="N8" s="188">
        <v>1140</v>
      </c>
      <c r="O8" s="188">
        <v>1140</v>
      </c>
      <c r="P8" s="188">
        <v>1140</v>
      </c>
      <c r="Q8" s="188">
        <v>1138</v>
      </c>
      <c r="R8" s="188">
        <v>1140</v>
      </c>
      <c r="S8" s="188">
        <v>1141</v>
      </c>
      <c r="T8" s="188">
        <v>1140</v>
      </c>
      <c r="U8" s="188">
        <v>1137</v>
      </c>
      <c r="V8" s="188">
        <v>1137</v>
      </c>
      <c r="W8" s="188">
        <v>1140</v>
      </c>
      <c r="X8" s="188">
        <v>1140</v>
      </c>
      <c r="Y8" s="188">
        <v>1141</v>
      </c>
      <c r="Z8" s="188">
        <v>27385</v>
      </c>
      <c r="AB8" s="67"/>
      <c r="AC8" s="67"/>
      <c r="AD8" s="67"/>
    </row>
    <row r="9" spans="1:30" x14ac:dyDescent="0.2">
      <c r="A9" s="187">
        <v>44807</v>
      </c>
      <c r="B9" s="188">
        <v>1166</v>
      </c>
      <c r="C9" s="188">
        <v>1168</v>
      </c>
      <c r="D9" s="188">
        <v>1169</v>
      </c>
      <c r="E9" s="188">
        <v>1172</v>
      </c>
      <c r="F9" s="188">
        <v>1172</v>
      </c>
      <c r="G9" s="188">
        <v>1170</v>
      </c>
      <c r="H9" s="188">
        <v>1168</v>
      </c>
      <c r="I9" s="188">
        <v>1168</v>
      </c>
      <c r="J9" s="188">
        <v>1169</v>
      </c>
      <c r="K9" s="188">
        <v>1167</v>
      </c>
      <c r="L9" s="188">
        <v>1167</v>
      </c>
      <c r="M9" s="188">
        <v>1167</v>
      </c>
      <c r="N9" s="188">
        <v>1164</v>
      </c>
      <c r="O9" s="188">
        <v>1160</v>
      </c>
      <c r="P9" s="188">
        <v>1161</v>
      </c>
      <c r="Q9" s="188">
        <v>1162</v>
      </c>
      <c r="R9" s="188">
        <v>1162</v>
      </c>
      <c r="S9" s="188">
        <v>1163</v>
      </c>
      <c r="T9" s="188">
        <v>1164</v>
      </c>
      <c r="U9" s="188">
        <v>1162</v>
      </c>
      <c r="V9" s="188">
        <v>1158</v>
      </c>
      <c r="W9" s="188">
        <v>1160</v>
      </c>
      <c r="X9" s="188">
        <v>1162</v>
      </c>
      <c r="Y9" s="188">
        <v>1163</v>
      </c>
      <c r="Z9" s="188">
        <v>27964</v>
      </c>
      <c r="AB9" s="67"/>
      <c r="AC9" s="67"/>
      <c r="AD9" s="67"/>
    </row>
    <row r="10" spans="1:30" x14ac:dyDescent="0.2">
      <c r="A10" s="187">
        <v>44808</v>
      </c>
      <c r="B10" s="188">
        <v>1148</v>
      </c>
      <c r="C10" s="188">
        <v>1147</v>
      </c>
      <c r="D10" s="188">
        <v>1149</v>
      </c>
      <c r="E10" s="188">
        <v>1151</v>
      </c>
      <c r="F10" s="188">
        <v>1152</v>
      </c>
      <c r="G10" s="188">
        <v>1152</v>
      </c>
      <c r="H10" s="188">
        <v>1153</v>
      </c>
      <c r="I10" s="188">
        <v>1149</v>
      </c>
      <c r="J10" s="188">
        <v>1149</v>
      </c>
      <c r="K10" s="188">
        <v>1150</v>
      </c>
      <c r="L10" s="188">
        <v>1149</v>
      </c>
      <c r="M10" s="188">
        <v>1149</v>
      </c>
      <c r="N10" s="188">
        <v>1149</v>
      </c>
      <c r="O10" s="188">
        <v>1145</v>
      </c>
      <c r="P10" s="188">
        <v>1141</v>
      </c>
      <c r="Q10" s="188">
        <v>1143</v>
      </c>
      <c r="R10" s="188">
        <v>1142</v>
      </c>
      <c r="S10" s="188">
        <v>1141</v>
      </c>
      <c r="T10" s="188">
        <v>1143</v>
      </c>
      <c r="U10" s="188">
        <v>1145</v>
      </c>
      <c r="V10" s="188">
        <v>1143</v>
      </c>
      <c r="W10" s="188">
        <v>1141</v>
      </c>
      <c r="X10" s="188">
        <v>1140</v>
      </c>
      <c r="Y10" s="188">
        <v>1144</v>
      </c>
      <c r="Z10" s="188">
        <v>27515</v>
      </c>
      <c r="AB10" s="67"/>
      <c r="AC10" s="67"/>
      <c r="AD10" s="67"/>
    </row>
    <row r="11" spans="1:30" x14ac:dyDescent="0.2">
      <c r="A11" s="187">
        <v>44809</v>
      </c>
      <c r="B11" s="188">
        <v>1172</v>
      </c>
      <c r="C11" s="188">
        <v>1167</v>
      </c>
      <c r="D11" s="188">
        <v>1156</v>
      </c>
      <c r="E11" s="188">
        <v>1155</v>
      </c>
      <c r="F11" s="188">
        <v>1159</v>
      </c>
      <c r="G11" s="188">
        <v>1179</v>
      </c>
      <c r="H11" s="188">
        <v>1179</v>
      </c>
      <c r="I11" s="188">
        <v>1179</v>
      </c>
      <c r="J11" s="188">
        <v>1177</v>
      </c>
      <c r="K11" s="188">
        <v>1174</v>
      </c>
      <c r="L11" s="188">
        <v>1173</v>
      </c>
      <c r="M11" s="188">
        <v>1173</v>
      </c>
      <c r="N11" s="188">
        <v>1175</v>
      </c>
      <c r="O11" s="188">
        <v>1173</v>
      </c>
      <c r="P11" s="188">
        <v>1169</v>
      </c>
      <c r="Q11" s="188">
        <v>1168</v>
      </c>
      <c r="R11" s="188">
        <v>1170</v>
      </c>
      <c r="S11" s="188">
        <v>1171</v>
      </c>
      <c r="T11" s="188">
        <v>1171</v>
      </c>
      <c r="U11" s="188">
        <v>1172</v>
      </c>
      <c r="V11" s="188">
        <v>1174</v>
      </c>
      <c r="W11" s="188">
        <v>1172</v>
      </c>
      <c r="X11" s="188">
        <v>1171</v>
      </c>
      <c r="Y11" s="188">
        <v>1171</v>
      </c>
      <c r="Z11" s="188">
        <v>28100</v>
      </c>
      <c r="AB11" s="67"/>
      <c r="AC11" s="67"/>
      <c r="AD11" s="67"/>
    </row>
    <row r="12" spans="1:30" x14ac:dyDescent="0.2">
      <c r="A12" s="187">
        <v>44810</v>
      </c>
      <c r="B12" s="188">
        <v>1143</v>
      </c>
      <c r="C12" s="188">
        <v>1146</v>
      </c>
      <c r="D12" s="188">
        <v>1145</v>
      </c>
      <c r="E12" s="188">
        <v>1145</v>
      </c>
      <c r="F12" s="188">
        <v>1145</v>
      </c>
      <c r="G12" s="188">
        <v>1145</v>
      </c>
      <c r="H12" s="188">
        <v>1146</v>
      </c>
      <c r="I12" s="188">
        <v>1147</v>
      </c>
      <c r="J12" s="188">
        <v>1148</v>
      </c>
      <c r="K12" s="188">
        <v>1145</v>
      </c>
      <c r="L12" s="188">
        <v>1145</v>
      </c>
      <c r="M12" s="188">
        <v>1147</v>
      </c>
      <c r="N12" s="188">
        <v>1148</v>
      </c>
      <c r="O12" s="188">
        <v>1148</v>
      </c>
      <c r="P12" s="188">
        <v>1149</v>
      </c>
      <c r="Q12" s="188">
        <v>1149</v>
      </c>
      <c r="R12" s="188">
        <v>1147</v>
      </c>
      <c r="S12" s="188">
        <v>1147</v>
      </c>
      <c r="T12" s="188">
        <v>1149</v>
      </c>
      <c r="U12" s="188">
        <v>1148</v>
      </c>
      <c r="V12" s="188">
        <v>1148</v>
      </c>
      <c r="W12" s="188">
        <v>1149</v>
      </c>
      <c r="X12" s="188">
        <v>1149</v>
      </c>
      <c r="Y12" s="188">
        <v>1148</v>
      </c>
      <c r="Z12" s="188">
        <v>27526</v>
      </c>
      <c r="AB12" s="67"/>
      <c r="AC12" s="67"/>
      <c r="AD12" s="67"/>
    </row>
    <row r="13" spans="1:30" x14ac:dyDescent="0.2">
      <c r="A13" s="187">
        <v>44811</v>
      </c>
      <c r="B13" s="188">
        <v>1175</v>
      </c>
      <c r="C13" s="188">
        <v>1176</v>
      </c>
      <c r="D13" s="188">
        <v>1177</v>
      </c>
      <c r="E13" s="188">
        <v>1178</v>
      </c>
      <c r="F13" s="188">
        <v>1178</v>
      </c>
      <c r="G13" s="188">
        <v>1177</v>
      </c>
      <c r="H13" s="188">
        <v>1177</v>
      </c>
      <c r="I13" s="188">
        <v>1179</v>
      </c>
      <c r="J13" s="188">
        <v>1180</v>
      </c>
      <c r="K13" s="188">
        <v>1179</v>
      </c>
      <c r="L13" s="188">
        <v>1179</v>
      </c>
      <c r="M13" s="188">
        <v>1177</v>
      </c>
      <c r="N13" s="188">
        <v>1176</v>
      </c>
      <c r="O13" s="188">
        <v>1177</v>
      </c>
      <c r="P13" s="188">
        <v>1177</v>
      </c>
      <c r="Q13" s="188">
        <v>1178</v>
      </c>
      <c r="R13" s="188">
        <v>1178</v>
      </c>
      <c r="S13" s="188">
        <v>1177</v>
      </c>
      <c r="T13" s="188">
        <v>1178</v>
      </c>
      <c r="U13" s="188">
        <v>1179</v>
      </c>
      <c r="V13" s="188">
        <v>1177</v>
      </c>
      <c r="W13" s="188">
        <v>1179</v>
      </c>
      <c r="X13" s="188">
        <v>1181</v>
      </c>
      <c r="Y13" s="188">
        <v>1179</v>
      </c>
      <c r="Z13" s="188">
        <v>28268</v>
      </c>
      <c r="AB13" s="67"/>
      <c r="AC13" s="67"/>
      <c r="AD13" s="67"/>
    </row>
    <row r="14" spans="1:30" x14ac:dyDescent="0.2">
      <c r="A14" s="187">
        <v>44812</v>
      </c>
      <c r="B14" s="188">
        <v>1160</v>
      </c>
      <c r="C14" s="188">
        <v>1158</v>
      </c>
      <c r="D14" s="188">
        <v>1159</v>
      </c>
      <c r="E14" s="188">
        <v>1160</v>
      </c>
      <c r="F14" s="188">
        <v>1161</v>
      </c>
      <c r="G14" s="188">
        <v>1162</v>
      </c>
      <c r="H14" s="188">
        <v>1160</v>
      </c>
      <c r="I14" s="188">
        <v>1160</v>
      </c>
      <c r="J14" s="188">
        <v>1163</v>
      </c>
      <c r="K14" s="188">
        <v>1165</v>
      </c>
      <c r="L14" s="188">
        <v>1163</v>
      </c>
      <c r="M14" s="188">
        <v>1162</v>
      </c>
      <c r="N14" s="188">
        <v>1160</v>
      </c>
      <c r="O14" s="188">
        <v>1160</v>
      </c>
      <c r="P14" s="188">
        <v>1159</v>
      </c>
      <c r="Q14" s="188">
        <v>1160</v>
      </c>
      <c r="R14" s="188">
        <v>1160</v>
      </c>
      <c r="S14" s="188">
        <v>1159</v>
      </c>
      <c r="T14" s="188">
        <v>1156</v>
      </c>
      <c r="U14" s="188">
        <v>1156</v>
      </c>
      <c r="V14" s="188">
        <v>1159</v>
      </c>
      <c r="W14" s="188">
        <v>1159</v>
      </c>
      <c r="X14" s="188">
        <v>1159</v>
      </c>
      <c r="Y14" s="188">
        <v>1161</v>
      </c>
      <c r="Z14" s="188">
        <v>27841</v>
      </c>
      <c r="AB14" s="67"/>
      <c r="AC14" s="67"/>
      <c r="AD14" s="67"/>
    </row>
    <row r="15" spans="1:30" x14ac:dyDescent="0.2">
      <c r="A15" s="187">
        <v>44813</v>
      </c>
      <c r="B15" s="188">
        <v>1132</v>
      </c>
      <c r="C15" s="188">
        <v>1131</v>
      </c>
      <c r="D15" s="188">
        <v>1130</v>
      </c>
      <c r="E15" s="188">
        <v>1128</v>
      </c>
      <c r="F15" s="188">
        <v>1129</v>
      </c>
      <c r="G15" s="188">
        <v>1129</v>
      </c>
      <c r="H15" s="188">
        <v>1132</v>
      </c>
      <c r="I15" s="188">
        <v>1133</v>
      </c>
      <c r="J15" s="188">
        <v>1135</v>
      </c>
      <c r="K15" s="188">
        <v>1133</v>
      </c>
      <c r="L15" s="188">
        <v>1131</v>
      </c>
      <c r="M15" s="188">
        <v>1131</v>
      </c>
      <c r="N15" s="188">
        <v>1131</v>
      </c>
      <c r="O15" s="188">
        <v>1133</v>
      </c>
      <c r="P15" s="188">
        <v>1134</v>
      </c>
      <c r="Q15" s="188">
        <v>1133</v>
      </c>
      <c r="R15" s="188">
        <v>1135</v>
      </c>
      <c r="S15" s="188">
        <v>1137</v>
      </c>
      <c r="T15" s="188">
        <v>1138</v>
      </c>
      <c r="U15" s="188">
        <v>1136</v>
      </c>
      <c r="V15" s="188">
        <v>1135</v>
      </c>
      <c r="W15" s="188">
        <v>1133</v>
      </c>
      <c r="X15" s="188">
        <v>1130</v>
      </c>
      <c r="Y15" s="188">
        <v>1132</v>
      </c>
      <c r="Z15" s="188">
        <v>27181</v>
      </c>
      <c r="AB15" s="67"/>
      <c r="AC15" s="67"/>
      <c r="AD15" s="67"/>
    </row>
    <row r="16" spans="1:30" x14ac:dyDescent="0.2">
      <c r="A16" s="187">
        <v>44814</v>
      </c>
      <c r="B16" s="188">
        <v>1178</v>
      </c>
      <c r="C16" s="188">
        <v>1179</v>
      </c>
      <c r="D16" s="188">
        <v>1178</v>
      </c>
      <c r="E16" s="188">
        <v>1178</v>
      </c>
      <c r="F16" s="188">
        <v>1177</v>
      </c>
      <c r="G16" s="188">
        <v>1178</v>
      </c>
      <c r="H16" s="188">
        <v>1176</v>
      </c>
      <c r="I16" s="188">
        <v>1177</v>
      </c>
      <c r="J16" s="188">
        <v>1178</v>
      </c>
      <c r="K16" s="188">
        <v>1178</v>
      </c>
      <c r="L16" s="188">
        <v>1179</v>
      </c>
      <c r="M16" s="188">
        <v>1180</v>
      </c>
      <c r="N16" s="188">
        <v>1181</v>
      </c>
      <c r="O16" s="188">
        <v>1179</v>
      </c>
      <c r="P16" s="188">
        <v>1178</v>
      </c>
      <c r="Q16" s="188">
        <v>1179</v>
      </c>
      <c r="R16" s="188">
        <v>1180</v>
      </c>
      <c r="S16" s="188">
        <v>1179</v>
      </c>
      <c r="T16" s="188">
        <v>1179</v>
      </c>
      <c r="U16" s="188">
        <v>1178</v>
      </c>
      <c r="V16" s="188">
        <v>1178</v>
      </c>
      <c r="W16" s="188">
        <v>1179</v>
      </c>
      <c r="X16" s="188">
        <v>1178</v>
      </c>
      <c r="Y16" s="188">
        <v>1178</v>
      </c>
      <c r="Z16" s="188">
        <v>28282</v>
      </c>
      <c r="AB16" s="67"/>
      <c r="AC16" s="67"/>
      <c r="AD16" s="67"/>
    </row>
    <row r="17" spans="1:30" x14ac:dyDescent="0.2">
      <c r="A17" s="187">
        <v>44815</v>
      </c>
      <c r="B17" s="188">
        <v>1148</v>
      </c>
      <c r="C17" s="188">
        <v>1149</v>
      </c>
      <c r="D17" s="188">
        <v>1151</v>
      </c>
      <c r="E17" s="188">
        <v>1150</v>
      </c>
      <c r="F17" s="188">
        <v>1148</v>
      </c>
      <c r="G17" s="188">
        <v>1148</v>
      </c>
      <c r="H17" s="188">
        <v>1147</v>
      </c>
      <c r="I17" s="188">
        <v>1148</v>
      </c>
      <c r="J17" s="188">
        <v>1149</v>
      </c>
      <c r="K17" s="188">
        <v>1150</v>
      </c>
      <c r="L17" s="188">
        <v>1149</v>
      </c>
      <c r="M17" s="188">
        <v>1149</v>
      </c>
      <c r="N17" s="188">
        <v>1149</v>
      </c>
      <c r="O17" s="188">
        <v>1147</v>
      </c>
      <c r="P17" s="188">
        <v>1145</v>
      </c>
      <c r="Q17" s="188">
        <v>1146</v>
      </c>
      <c r="R17" s="188">
        <v>1148</v>
      </c>
      <c r="S17" s="188">
        <v>1148</v>
      </c>
      <c r="T17" s="188">
        <v>1150</v>
      </c>
      <c r="U17" s="188">
        <v>1149</v>
      </c>
      <c r="V17" s="188">
        <v>1149</v>
      </c>
      <c r="W17" s="188">
        <v>1150</v>
      </c>
      <c r="X17" s="188">
        <v>1148</v>
      </c>
      <c r="Y17" s="188">
        <v>1149</v>
      </c>
      <c r="Z17" s="188">
        <v>27564</v>
      </c>
      <c r="AB17" s="67"/>
      <c r="AC17" s="67"/>
      <c r="AD17" s="67"/>
    </row>
    <row r="18" spans="1:30" x14ac:dyDescent="0.2">
      <c r="A18" s="187">
        <v>44816</v>
      </c>
      <c r="B18" s="188">
        <v>1159</v>
      </c>
      <c r="C18" s="188">
        <v>1158</v>
      </c>
      <c r="D18" s="188">
        <v>1159</v>
      </c>
      <c r="E18" s="188">
        <v>1153</v>
      </c>
      <c r="F18" s="188">
        <v>1154</v>
      </c>
      <c r="G18" s="188">
        <v>1154</v>
      </c>
      <c r="H18" s="188">
        <v>1133</v>
      </c>
      <c r="I18" s="188">
        <v>1134</v>
      </c>
      <c r="J18" s="188">
        <v>1130</v>
      </c>
      <c r="K18" s="188">
        <v>1130</v>
      </c>
      <c r="L18" s="188">
        <v>1131</v>
      </c>
      <c r="M18" s="188">
        <v>1131</v>
      </c>
      <c r="N18" s="188">
        <v>1131</v>
      </c>
      <c r="O18" s="188">
        <v>1133</v>
      </c>
      <c r="P18" s="188">
        <v>1132</v>
      </c>
      <c r="Q18" s="188">
        <v>1130</v>
      </c>
      <c r="R18" s="188">
        <v>1151</v>
      </c>
      <c r="S18" s="188">
        <v>1154</v>
      </c>
      <c r="T18" s="188">
        <v>1154</v>
      </c>
      <c r="U18" s="188">
        <v>1154</v>
      </c>
      <c r="V18" s="188">
        <v>1153</v>
      </c>
      <c r="W18" s="188">
        <v>1153</v>
      </c>
      <c r="X18" s="188">
        <v>1153</v>
      </c>
      <c r="Y18" s="188">
        <v>1155</v>
      </c>
      <c r="Z18" s="188">
        <v>27479</v>
      </c>
      <c r="AB18" s="67"/>
      <c r="AC18" s="67"/>
      <c r="AD18" s="67"/>
    </row>
    <row r="19" spans="1:30" x14ac:dyDescent="0.2">
      <c r="A19" s="187">
        <v>44817</v>
      </c>
      <c r="B19" s="188">
        <v>1157</v>
      </c>
      <c r="C19" s="188">
        <v>1157</v>
      </c>
      <c r="D19" s="188">
        <v>1158</v>
      </c>
      <c r="E19" s="188">
        <v>1157</v>
      </c>
      <c r="F19" s="188">
        <v>1155</v>
      </c>
      <c r="G19" s="188">
        <v>1153</v>
      </c>
      <c r="H19" s="188">
        <v>1155</v>
      </c>
      <c r="I19" s="188">
        <v>1134</v>
      </c>
      <c r="J19" s="188">
        <v>1135</v>
      </c>
      <c r="K19" s="188">
        <v>1135</v>
      </c>
      <c r="L19" s="188">
        <v>1134</v>
      </c>
      <c r="M19" s="188">
        <v>1130</v>
      </c>
      <c r="N19" s="188">
        <v>1132</v>
      </c>
      <c r="O19" s="188">
        <v>1133</v>
      </c>
      <c r="P19" s="188">
        <v>1132</v>
      </c>
      <c r="Q19" s="188">
        <v>1133</v>
      </c>
      <c r="R19" s="188">
        <v>1142</v>
      </c>
      <c r="S19" s="188">
        <v>1153</v>
      </c>
      <c r="T19" s="188">
        <v>1153</v>
      </c>
      <c r="U19" s="188">
        <v>1155</v>
      </c>
      <c r="V19" s="188">
        <v>1156</v>
      </c>
      <c r="W19" s="188">
        <v>1157</v>
      </c>
      <c r="X19" s="188">
        <v>1156</v>
      </c>
      <c r="Y19" s="188">
        <v>1155</v>
      </c>
      <c r="Z19" s="188">
        <v>27517</v>
      </c>
      <c r="AB19" s="67"/>
      <c r="AC19" s="67"/>
      <c r="AD19" s="67"/>
    </row>
    <row r="20" spans="1:30" x14ac:dyDescent="0.2">
      <c r="A20" s="187">
        <v>44818</v>
      </c>
      <c r="B20" s="188">
        <v>1169</v>
      </c>
      <c r="C20" s="188">
        <v>1171</v>
      </c>
      <c r="D20" s="188">
        <v>1171</v>
      </c>
      <c r="E20" s="188">
        <v>1170</v>
      </c>
      <c r="F20" s="188">
        <v>1169</v>
      </c>
      <c r="G20" s="188">
        <v>1170</v>
      </c>
      <c r="H20" s="188">
        <v>1171</v>
      </c>
      <c r="I20" s="188">
        <v>1150</v>
      </c>
      <c r="J20" s="188">
        <v>1150</v>
      </c>
      <c r="K20" s="188">
        <v>1151</v>
      </c>
      <c r="L20" s="188">
        <v>1150</v>
      </c>
      <c r="M20" s="188">
        <v>1148</v>
      </c>
      <c r="N20" s="188">
        <v>1147</v>
      </c>
      <c r="O20" s="188">
        <v>1149</v>
      </c>
      <c r="P20" s="188">
        <v>1148</v>
      </c>
      <c r="Q20" s="188">
        <v>1147</v>
      </c>
      <c r="R20" s="188">
        <v>1149</v>
      </c>
      <c r="S20" s="188">
        <v>1148</v>
      </c>
      <c r="T20" s="188">
        <v>1158</v>
      </c>
      <c r="U20" s="188">
        <v>1157</v>
      </c>
      <c r="V20" s="188">
        <v>1159</v>
      </c>
      <c r="W20" s="188">
        <v>1160</v>
      </c>
      <c r="X20" s="188">
        <v>1160</v>
      </c>
      <c r="Y20" s="188">
        <v>1161</v>
      </c>
      <c r="Z20" s="188">
        <v>27783</v>
      </c>
      <c r="AB20" s="67"/>
      <c r="AC20" s="67"/>
      <c r="AD20" s="67"/>
    </row>
    <row r="21" spans="1:30" x14ac:dyDescent="0.2">
      <c r="A21" s="187">
        <v>44819</v>
      </c>
      <c r="B21" s="188">
        <v>1166</v>
      </c>
      <c r="C21" s="188">
        <v>1165</v>
      </c>
      <c r="D21" s="188">
        <v>1166</v>
      </c>
      <c r="E21" s="188">
        <v>1164</v>
      </c>
      <c r="F21" s="188">
        <v>1164</v>
      </c>
      <c r="G21" s="188">
        <v>1152</v>
      </c>
      <c r="H21" s="188">
        <v>1153</v>
      </c>
      <c r="I21" s="188">
        <v>1154</v>
      </c>
      <c r="J21" s="188">
        <v>1152</v>
      </c>
      <c r="K21" s="188">
        <v>1152</v>
      </c>
      <c r="L21" s="188">
        <v>1153</v>
      </c>
      <c r="M21" s="188">
        <v>1155</v>
      </c>
      <c r="N21" s="188">
        <v>1154</v>
      </c>
      <c r="O21" s="188">
        <v>1154</v>
      </c>
      <c r="P21" s="188">
        <v>1154</v>
      </c>
      <c r="Q21" s="188">
        <v>1155</v>
      </c>
      <c r="R21" s="188">
        <v>1165</v>
      </c>
      <c r="S21" s="188">
        <v>1167</v>
      </c>
      <c r="T21" s="188">
        <v>1166</v>
      </c>
      <c r="U21" s="188">
        <v>1166</v>
      </c>
      <c r="V21" s="188">
        <v>1168</v>
      </c>
      <c r="W21" s="188">
        <v>1169</v>
      </c>
      <c r="X21" s="188">
        <v>1169</v>
      </c>
      <c r="Y21" s="188">
        <v>1168</v>
      </c>
      <c r="Z21" s="188">
        <v>27851</v>
      </c>
      <c r="AB21" s="67"/>
      <c r="AC21" s="67"/>
      <c r="AD21" s="67"/>
    </row>
    <row r="22" spans="1:30" x14ac:dyDescent="0.2">
      <c r="A22" s="187">
        <v>44820</v>
      </c>
      <c r="B22" s="188">
        <v>1165</v>
      </c>
      <c r="C22" s="188">
        <v>1166</v>
      </c>
      <c r="D22" s="188">
        <v>1168</v>
      </c>
      <c r="E22" s="188">
        <v>1169</v>
      </c>
      <c r="F22" s="188">
        <v>1168</v>
      </c>
      <c r="G22" s="188">
        <v>1164</v>
      </c>
      <c r="H22" s="188">
        <v>1150</v>
      </c>
      <c r="I22" s="188">
        <v>1145</v>
      </c>
      <c r="J22" s="188">
        <v>1145</v>
      </c>
      <c r="K22" s="188">
        <v>1145</v>
      </c>
      <c r="L22" s="188">
        <v>1147</v>
      </c>
      <c r="M22" s="188">
        <v>1145</v>
      </c>
      <c r="N22" s="188">
        <v>1141</v>
      </c>
      <c r="O22" s="188">
        <v>1140</v>
      </c>
      <c r="P22" s="188">
        <v>1140</v>
      </c>
      <c r="Q22" s="188">
        <v>1139</v>
      </c>
      <c r="R22" s="188">
        <v>1151</v>
      </c>
      <c r="S22" s="188">
        <v>1157</v>
      </c>
      <c r="T22" s="188">
        <v>1156</v>
      </c>
      <c r="U22" s="188">
        <v>1157</v>
      </c>
      <c r="V22" s="188">
        <v>1157</v>
      </c>
      <c r="W22" s="188">
        <v>1159</v>
      </c>
      <c r="X22" s="188">
        <v>1160</v>
      </c>
      <c r="Y22" s="188">
        <v>1161</v>
      </c>
      <c r="Z22" s="188">
        <v>27695</v>
      </c>
      <c r="AB22" s="67"/>
      <c r="AC22" s="67"/>
      <c r="AD22" s="67"/>
    </row>
    <row r="23" spans="1:30" x14ac:dyDescent="0.2">
      <c r="A23" s="187">
        <v>44821</v>
      </c>
      <c r="B23" s="188">
        <v>1165</v>
      </c>
      <c r="C23" s="188">
        <v>1165</v>
      </c>
      <c r="D23" s="188">
        <v>1167</v>
      </c>
      <c r="E23" s="188">
        <v>1168</v>
      </c>
      <c r="F23" s="188">
        <v>1169</v>
      </c>
      <c r="G23" s="188">
        <v>1169</v>
      </c>
      <c r="H23" s="188">
        <v>1167</v>
      </c>
      <c r="I23" s="188">
        <v>1166</v>
      </c>
      <c r="J23" s="188">
        <v>1166</v>
      </c>
      <c r="K23" s="188">
        <v>1166</v>
      </c>
      <c r="L23" s="188">
        <v>1165</v>
      </c>
      <c r="M23" s="188">
        <v>1165</v>
      </c>
      <c r="N23" s="188">
        <v>1163</v>
      </c>
      <c r="O23" s="188">
        <v>1162</v>
      </c>
      <c r="P23" s="188">
        <v>1162</v>
      </c>
      <c r="Q23" s="188">
        <v>1162</v>
      </c>
      <c r="R23" s="188">
        <v>1161</v>
      </c>
      <c r="S23" s="188">
        <v>1160</v>
      </c>
      <c r="T23" s="188">
        <v>1161</v>
      </c>
      <c r="U23" s="188">
        <v>1160</v>
      </c>
      <c r="V23" s="188">
        <v>1161</v>
      </c>
      <c r="W23" s="188">
        <v>1162</v>
      </c>
      <c r="X23" s="188">
        <v>1161</v>
      </c>
      <c r="Y23" s="188">
        <v>1161</v>
      </c>
      <c r="Z23" s="188">
        <v>27934</v>
      </c>
      <c r="AB23" s="67"/>
      <c r="AC23" s="67"/>
      <c r="AD23" s="67"/>
    </row>
    <row r="24" spans="1:30" x14ac:dyDescent="0.2">
      <c r="A24" s="187">
        <v>44822</v>
      </c>
      <c r="B24" s="188">
        <v>1163</v>
      </c>
      <c r="C24" s="188">
        <v>1163</v>
      </c>
      <c r="D24" s="188">
        <v>1164</v>
      </c>
      <c r="E24" s="188">
        <v>1165</v>
      </c>
      <c r="F24" s="188">
        <v>1166</v>
      </c>
      <c r="G24" s="188">
        <v>1166</v>
      </c>
      <c r="H24" s="188">
        <v>1165</v>
      </c>
      <c r="I24" s="188">
        <v>1163</v>
      </c>
      <c r="J24" s="188">
        <v>1163</v>
      </c>
      <c r="K24" s="188">
        <v>1163</v>
      </c>
      <c r="L24" s="188">
        <v>1163</v>
      </c>
      <c r="M24" s="188">
        <v>1163</v>
      </c>
      <c r="N24" s="188">
        <v>1163</v>
      </c>
      <c r="O24" s="188">
        <v>1160</v>
      </c>
      <c r="P24" s="188">
        <v>1158</v>
      </c>
      <c r="Q24" s="188">
        <v>1159</v>
      </c>
      <c r="R24" s="188">
        <v>1159</v>
      </c>
      <c r="S24" s="188">
        <v>1159</v>
      </c>
      <c r="T24" s="188">
        <v>1160</v>
      </c>
      <c r="U24" s="188">
        <v>1160</v>
      </c>
      <c r="V24" s="188">
        <v>1160</v>
      </c>
      <c r="W24" s="188">
        <v>1160</v>
      </c>
      <c r="X24" s="188">
        <v>1160</v>
      </c>
      <c r="Y24" s="188">
        <v>1161</v>
      </c>
      <c r="Z24" s="188">
        <v>27886</v>
      </c>
      <c r="AB24" s="67"/>
      <c r="AC24" s="67"/>
      <c r="AD24" s="67"/>
    </row>
    <row r="25" spans="1:30" x14ac:dyDescent="0.2">
      <c r="A25" s="187">
        <v>44823</v>
      </c>
      <c r="B25" s="188">
        <v>1175</v>
      </c>
      <c r="C25" s="188">
        <v>1176</v>
      </c>
      <c r="D25" s="188">
        <v>1176</v>
      </c>
      <c r="E25" s="188">
        <v>1176</v>
      </c>
      <c r="F25" s="188">
        <v>1178</v>
      </c>
      <c r="G25" s="188">
        <v>1179</v>
      </c>
      <c r="H25" s="188">
        <v>1165</v>
      </c>
      <c r="I25" s="188">
        <v>1161</v>
      </c>
      <c r="J25" s="188">
        <v>1157</v>
      </c>
      <c r="K25" s="188">
        <v>1157</v>
      </c>
      <c r="L25" s="188">
        <v>1155</v>
      </c>
      <c r="M25" s="188">
        <v>1154</v>
      </c>
      <c r="N25" s="188">
        <v>1154</v>
      </c>
      <c r="O25" s="188">
        <v>1152</v>
      </c>
      <c r="P25" s="188">
        <v>1149</v>
      </c>
      <c r="Q25" s="188">
        <v>1150</v>
      </c>
      <c r="R25" s="188">
        <v>1154</v>
      </c>
      <c r="S25" s="188">
        <v>1170</v>
      </c>
      <c r="T25" s="188">
        <v>1170</v>
      </c>
      <c r="U25" s="188">
        <v>1171</v>
      </c>
      <c r="V25" s="188">
        <v>1171</v>
      </c>
      <c r="W25" s="188">
        <v>1172</v>
      </c>
      <c r="X25" s="188">
        <v>1173</v>
      </c>
      <c r="Y25" s="188">
        <v>1173</v>
      </c>
      <c r="Z25" s="188">
        <v>27968</v>
      </c>
      <c r="AB25" s="67"/>
      <c r="AC25" s="67"/>
      <c r="AD25" s="67"/>
    </row>
    <row r="26" spans="1:30" x14ac:dyDescent="0.2">
      <c r="A26" s="187">
        <v>44824</v>
      </c>
      <c r="B26" s="188">
        <v>1167</v>
      </c>
      <c r="C26" s="188">
        <v>1168</v>
      </c>
      <c r="D26" s="188">
        <v>1169</v>
      </c>
      <c r="E26" s="188">
        <v>1168</v>
      </c>
      <c r="F26" s="188">
        <v>1169</v>
      </c>
      <c r="G26" s="188">
        <v>1169</v>
      </c>
      <c r="H26" s="188">
        <v>1154</v>
      </c>
      <c r="I26" s="188">
        <v>1152</v>
      </c>
      <c r="J26" s="188">
        <v>1151</v>
      </c>
      <c r="K26" s="188">
        <v>1150</v>
      </c>
      <c r="L26" s="188">
        <v>1149</v>
      </c>
      <c r="M26" s="188">
        <v>1149</v>
      </c>
      <c r="N26" s="188">
        <v>1149</v>
      </c>
      <c r="O26" s="188">
        <v>1149</v>
      </c>
      <c r="P26" s="188">
        <v>1147</v>
      </c>
      <c r="Q26" s="188">
        <v>1144</v>
      </c>
      <c r="R26" s="188">
        <v>1148</v>
      </c>
      <c r="S26" s="188">
        <v>1165</v>
      </c>
      <c r="T26" s="188">
        <v>1166</v>
      </c>
      <c r="U26" s="188">
        <v>1166</v>
      </c>
      <c r="V26" s="188">
        <v>1167</v>
      </c>
      <c r="W26" s="188">
        <v>1167</v>
      </c>
      <c r="X26" s="188">
        <v>1167</v>
      </c>
      <c r="Y26" s="188">
        <v>1167</v>
      </c>
      <c r="Z26" s="188">
        <v>27817</v>
      </c>
      <c r="AB26" s="67"/>
      <c r="AC26" s="67"/>
      <c r="AD26" s="67"/>
    </row>
    <row r="27" spans="1:30" x14ac:dyDescent="0.2">
      <c r="A27" s="187">
        <v>44825</v>
      </c>
      <c r="B27" s="188">
        <v>1151</v>
      </c>
      <c r="C27" s="188">
        <v>1152</v>
      </c>
      <c r="D27" s="188">
        <v>1152</v>
      </c>
      <c r="E27" s="188">
        <v>1153</v>
      </c>
      <c r="F27" s="188">
        <v>1153</v>
      </c>
      <c r="G27" s="188">
        <v>1154</v>
      </c>
      <c r="H27" s="188">
        <v>1140</v>
      </c>
      <c r="I27" s="188">
        <v>1135</v>
      </c>
      <c r="J27" s="188">
        <v>1136</v>
      </c>
      <c r="K27" s="188">
        <v>1135</v>
      </c>
      <c r="L27" s="188">
        <v>1134</v>
      </c>
      <c r="M27" s="188">
        <v>1133</v>
      </c>
      <c r="N27" s="188">
        <v>1132</v>
      </c>
      <c r="O27" s="188">
        <v>1131</v>
      </c>
      <c r="P27" s="188">
        <v>1131</v>
      </c>
      <c r="Q27" s="188">
        <v>1127</v>
      </c>
      <c r="R27" s="188">
        <v>1133</v>
      </c>
      <c r="S27" s="188">
        <v>1146</v>
      </c>
      <c r="T27" s="188">
        <v>1146</v>
      </c>
      <c r="U27" s="188">
        <v>1147</v>
      </c>
      <c r="V27" s="188">
        <v>1147</v>
      </c>
      <c r="W27" s="188">
        <v>1149</v>
      </c>
      <c r="X27" s="188">
        <v>1149</v>
      </c>
      <c r="Y27" s="188">
        <v>1149</v>
      </c>
      <c r="Z27" s="188">
        <v>27415</v>
      </c>
      <c r="AB27" s="67"/>
      <c r="AC27" s="67"/>
      <c r="AD27" s="67"/>
    </row>
    <row r="28" spans="1:30" x14ac:dyDescent="0.2">
      <c r="A28" s="187">
        <v>44826</v>
      </c>
      <c r="B28" s="188">
        <v>1162</v>
      </c>
      <c r="C28" s="188">
        <v>1161</v>
      </c>
      <c r="D28" s="188">
        <v>1161</v>
      </c>
      <c r="E28" s="188">
        <v>1161</v>
      </c>
      <c r="F28" s="188">
        <v>1161</v>
      </c>
      <c r="G28" s="188">
        <v>1160</v>
      </c>
      <c r="H28" s="188">
        <v>1146</v>
      </c>
      <c r="I28" s="188">
        <v>1143</v>
      </c>
      <c r="J28" s="188">
        <v>1143</v>
      </c>
      <c r="K28" s="188">
        <v>1143</v>
      </c>
      <c r="L28" s="188">
        <v>1142</v>
      </c>
      <c r="M28" s="188">
        <v>1137</v>
      </c>
      <c r="N28" s="188">
        <v>1137</v>
      </c>
      <c r="O28" s="188">
        <v>1139</v>
      </c>
      <c r="P28" s="188">
        <v>1120</v>
      </c>
      <c r="Q28" s="188">
        <v>1133</v>
      </c>
      <c r="R28" s="188">
        <v>1145</v>
      </c>
      <c r="S28" s="188">
        <v>1149</v>
      </c>
      <c r="T28" s="188">
        <v>1148</v>
      </c>
      <c r="U28" s="188">
        <v>1135</v>
      </c>
      <c r="V28" s="188">
        <v>1136</v>
      </c>
      <c r="W28" s="188">
        <v>1137</v>
      </c>
      <c r="X28" s="188">
        <v>1136</v>
      </c>
      <c r="Y28" s="188">
        <v>1134</v>
      </c>
      <c r="Z28" s="188">
        <v>27469</v>
      </c>
      <c r="AB28" s="67"/>
      <c r="AC28" s="67"/>
      <c r="AD28" s="67"/>
    </row>
    <row r="29" spans="1:30" x14ac:dyDescent="0.2">
      <c r="A29" s="187">
        <v>44827</v>
      </c>
      <c r="B29" s="188">
        <v>1154</v>
      </c>
      <c r="C29" s="188">
        <v>1157</v>
      </c>
      <c r="D29" s="188">
        <v>1156</v>
      </c>
      <c r="E29" s="188">
        <v>1178</v>
      </c>
      <c r="F29" s="188">
        <v>1184</v>
      </c>
      <c r="G29" s="188">
        <v>1183</v>
      </c>
      <c r="H29" s="188">
        <v>1184</v>
      </c>
      <c r="I29" s="188">
        <v>1184</v>
      </c>
      <c r="J29" s="188">
        <v>1184</v>
      </c>
      <c r="K29" s="188">
        <v>1185</v>
      </c>
      <c r="L29" s="188">
        <v>1184</v>
      </c>
      <c r="M29" s="188">
        <v>1184</v>
      </c>
      <c r="N29" s="188">
        <v>1183</v>
      </c>
      <c r="O29" s="188">
        <v>1184</v>
      </c>
      <c r="P29" s="188">
        <v>1183</v>
      </c>
      <c r="Q29" s="188">
        <v>1183</v>
      </c>
      <c r="R29" s="188">
        <v>1182</v>
      </c>
      <c r="S29" s="188">
        <v>1182</v>
      </c>
      <c r="T29" s="188">
        <v>1181</v>
      </c>
      <c r="U29" s="188">
        <v>1182</v>
      </c>
      <c r="V29" s="188">
        <v>1183</v>
      </c>
      <c r="W29" s="188">
        <v>1185</v>
      </c>
      <c r="X29" s="188">
        <v>1186</v>
      </c>
      <c r="Y29" s="188">
        <v>1186</v>
      </c>
      <c r="Z29" s="188">
        <v>28317</v>
      </c>
      <c r="AB29" s="67"/>
      <c r="AC29" s="67"/>
      <c r="AD29" s="67"/>
    </row>
    <row r="30" spans="1:30" x14ac:dyDescent="0.2">
      <c r="A30" s="187">
        <v>44828</v>
      </c>
      <c r="B30" s="188">
        <v>1179</v>
      </c>
      <c r="C30" s="188">
        <v>1178</v>
      </c>
      <c r="D30" s="188">
        <v>1178</v>
      </c>
      <c r="E30" s="188">
        <v>1178</v>
      </c>
      <c r="F30" s="188">
        <v>1178</v>
      </c>
      <c r="G30" s="188">
        <v>1179</v>
      </c>
      <c r="H30" s="188">
        <v>1179</v>
      </c>
      <c r="I30" s="188">
        <v>1178</v>
      </c>
      <c r="J30" s="188">
        <v>1170</v>
      </c>
      <c r="K30" s="188">
        <v>1172</v>
      </c>
      <c r="L30" s="188">
        <v>1172</v>
      </c>
      <c r="M30" s="188">
        <v>1177</v>
      </c>
      <c r="N30" s="188">
        <v>1182</v>
      </c>
      <c r="O30" s="188">
        <v>1181</v>
      </c>
      <c r="P30" s="188">
        <v>1181</v>
      </c>
      <c r="Q30" s="188">
        <v>1180</v>
      </c>
      <c r="R30" s="188">
        <v>1179</v>
      </c>
      <c r="S30" s="188">
        <v>1179</v>
      </c>
      <c r="T30" s="188">
        <v>1179</v>
      </c>
      <c r="U30" s="188">
        <v>1178</v>
      </c>
      <c r="V30" s="188">
        <v>1179</v>
      </c>
      <c r="W30" s="188">
        <v>1180</v>
      </c>
      <c r="X30" s="188">
        <v>1181</v>
      </c>
      <c r="Y30" s="188">
        <v>1180</v>
      </c>
      <c r="Z30" s="188">
        <v>28277</v>
      </c>
      <c r="AB30" s="67"/>
      <c r="AC30" s="67"/>
      <c r="AD30" s="67"/>
    </row>
    <row r="31" spans="1:30" x14ac:dyDescent="0.2">
      <c r="A31" s="187">
        <v>44829</v>
      </c>
      <c r="B31" s="188">
        <v>1166</v>
      </c>
      <c r="C31" s="188">
        <v>1165</v>
      </c>
      <c r="D31" s="188">
        <v>1165</v>
      </c>
      <c r="E31" s="188">
        <v>1165</v>
      </c>
      <c r="F31" s="188">
        <v>1165</v>
      </c>
      <c r="G31" s="188">
        <v>1166</v>
      </c>
      <c r="H31" s="188">
        <v>1167</v>
      </c>
      <c r="I31" s="188">
        <v>1166</v>
      </c>
      <c r="J31" s="188">
        <v>1165</v>
      </c>
      <c r="K31" s="188">
        <v>1166</v>
      </c>
      <c r="L31" s="188">
        <v>1167</v>
      </c>
      <c r="M31" s="188">
        <v>1166</v>
      </c>
      <c r="N31" s="188">
        <v>1165</v>
      </c>
      <c r="O31" s="188">
        <v>1163</v>
      </c>
      <c r="P31" s="188">
        <v>1162</v>
      </c>
      <c r="Q31" s="188">
        <v>1162</v>
      </c>
      <c r="R31" s="188">
        <v>1163</v>
      </c>
      <c r="S31" s="188">
        <v>1164</v>
      </c>
      <c r="T31" s="188">
        <v>1163</v>
      </c>
      <c r="U31" s="188">
        <v>1162</v>
      </c>
      <c r="V31" s="188">
        <v>1162</v>
      </c>
      <c r="W31" s="188">
        <v>1162</v>
      </c>
      <c r="X31" s="188">
        <v>1163</v>
      </c>
      <c r="Y31" s="188">
        <v>1164</v>
      </c>
      <c r="Z31" s="188">
        <v>27944</v>
      </c>
      <c r="AB31" s="67"/>
      <c r="AC31" s="67"/>
      <c r="AD31" s="67"/>
    </row>
    <row r="32" spans="1:30" x14ac:dyDescent="0.2">
      <c r="A32" s="187">
        <v>44830</v>
      </c>
      <c r="B32" s="188">
        <v>1184</v>
      </c>
      <c r="C32" s="188">
        <v>1183</v>
      </c>
      <c r="D32" s="188">
        <v>1182</v>
      </c>
      <c r="E32" s="188">
        <v>1171</v>
      </c>
      <c r="F32" s="188">
        <v>1164</v>
      </c>
      <c r="G32" s="188">
        <v>1178</v>
      </c>
      <c r="H32" s="188">
        <v>1184</v>
      </c>
      <c r="I32" s="188">
        <v>1184</v>
      </c>
      <c r="J32" s="188">
        <v>1183</v>
      </c>
      <c r="K32" s="188">
        <v>1184</v>
      </c>
      <c r="L32" s="188">
        <v>1171</v>
      </c>
      <c r="M32" s="188">
        <v>1175</v>
      </c>
      <c r="N32" s="188">
        <v>1183</v>
      </c>
      <c r="O32" s="188">
        <v>1183</v>
      </c>
      <c r="P32" s="188">
        <v>1181</v>
      </c>
      <c r="Q32" s="188">
        <v>1179</v>
      </c>
      <c r="R32" s="188">
        <v>1179</v>
      </c>
      <c r="S32" s="188">
        <v>1179</v>
      </c>
      <c r="T32" s="188">
        <v>1180</v>
      </c>
      <c r="U32" s="188">
        <v>1180</v>
      </c>
      <c r="V32" s="188">
        <v>1181</v>
      </c>
      <c r="W32" s="188">
        <v>1181</v>
      </c>
      <c r="X32" s="188">
        <v>1182</v>
      </c>
      <c r="Y32" s="188">
        <v>1184</v>
      </c>
      <c r="Z32" s="188">
        <v>28315</v>
      </c>
      <c r="AB32" s="67"/>
      <c r="AC32" s="67"/>
      <c r="AD32" s="67"/>
    </row>
    <row r="33" spans="1:30" x14ac:dyDescent="0.2">
      <c r="A33" s="187">
        <v>44831</v>
      </c>
      <c r="B33" s="188">
        <v>1162</v>
      </c>
      <c r="C33" s="188">
        <v>1162</v>
      </c>
      <c r="D33" s="188">
        <v>1162</v>
      </c>
      <c r="E33" s="188">
        <v>1161</v>
      </c>
      <c r="F33" s="188">
        <v>1162</v>
      </c>
      <c r="G33" s="188">
        <v>1162</v>
      </c>
      <c r="H33" s="188">
        <v>1163</v>
      </c>
      <c r="I33" s="188">
        <v>1162</v>
      </c>
      <c r="J33" s="188">
        <v>1163</v>
      </c>
      <c r="K33" s="188">
        <v>1162</v>
      </c>
      <c r="L33" s="188">
        <v>1162</v>
      </c>
      <c r="M33" s="188">
        <v>1162</v>
      </c>
      <c r="N33" s="188">
        <v>1161</v>
      </c>
      <c r="O33" s="188">
        <v>1160</v>
      </c>
      <c r="P33" s="188">
        <v>1160</v>
      </c>
      <c r="Q33" s="188">
        <v>1159</v>
      </c>
      <c r="R33" s="188">
        <v>1157</v>
      </c>
      <c r="S33" s="188">
        <v>1157</v>
      </c>
      <c r="T33" s="188">
        <v>1158</v>
      </c>
      <c r="U33" s="188">
        <v>1158</v>
      </c>
      <c r="V33" s="188">
        <v>1159</v>
      </c>
      <c r="W33" s="188">
        <v>1159</v>
      </c>
      <c r="X33" s="188">
        <v>1160</v>
      </c>
      <c r="Y33" s="188">
        <v>1162</v>
      </c>
      <c r="Z33" s="188">
        <v>27855</v>
      </c>
      <c r="AB33" s="67"/>
      <c r="AC33" s="67"/>
      <c r="AD33" s="67"/>
    </row>
    <row r="34" spans="1:30" x14ac:dyDescent="0.2">
      <c r="A34" s="187">
        <v>44832</v>
      </c>
      <c r="B34" s="188">
        <v>1184</v>
      </c>
      <c r="C34" s="188">
        <v>1184</v>
      </c>
      <c r="D34" s="188">
        <v>1184</v>
      </c>
      <c r="E34" s="188">
        <v>1185</v>
      </c>
      <c r="F34" s="188">
        <v>1185</v>
      </c>
      <c r="G34" s="188">
        <v>1185</v>
      </c>
      <c r="H34" s="188">
        <v>1184</v>
      </c>
      <c r="I34" s="188">
        <v>1185</v>
      </c>
      <c r="J34" s="188">
        <v>1185</v>
      </c>
      <c r="K34" s="188">
        <v>1185</v>
      </c>
      <c r="L34" s="188">
        <v>1184</v>
      </c>
      <c r="M34" s="188">
        <v>1185</v>
      </c>
      <c r="N34" s="188">
        <v>1184</v>
      </c>
      <c r="O34" s="188">
        <v>1183</v>
      </c>
      <c r="P34" s="188">
        <v>1182</v>
      </c>
      <c r="Q34" s="188">
        <v>1181</v>
      </c>
      <c r="R34" s="188">
        <v>1180</v>
      </c>
      <c r="S34" s="188">
        <v>1179</v>
      </c>
      <c r="T34" s="188">
        <v>1178</v>
      </c>
      <c r="U34" s="188">
        <v>1178</v>
      </c>
      <c r="V34" s="188">
        <v>1179</v>
      </c>
      <c r="W34" s="188">
        <v>1180</v>
      </c>
      <c r="X34" s="188">
        <v>1180</v>
      </c>
      <c r="Y34" s="188">
        <v>1181</v>
      </c>
      <c r="Z34" s="188">
        <v>28380</v>
      </c>
      <c r="AB34" s="67"/>
      <c r="AC34" s="67"/>
      <c r="AD34" s="67"/>
    </row>
    <row r="35" spans="1:30" x14ac:dyDescent="0.2">
      <c r="A35" s="187">
        <v>44833</v>
      </c>
      <c r="B35" s="188">
        <v>1172</v>
      </c>
      <c r="C35" s="188">
        <v>1173</v>
      </c>
      <c r="D35" s="188">
        <v>1173</v>
      </c>
      <c r="E35" s="188">
        <v>1172</v>
      </c>
      <c r="F35" s="188">
        <v>1172</v>
      </c>
      <c r="G35" s="188">
        <v>1172</v>
      </c>
      <c r="H35" s="188">
        <v>1172</v>
      </c>
      <c r="I35" s="188">
        <v>1172</v>
      </c>
      <c r="J35" s="188">
        <v>1172</v>
      </c>
      <c r="K35" s="188">
        <v>1173</v>
      </c>
      <c r="L35" s="188">
        <v>1174</v>
      </c>
      <c r="M35" s="188">
        <v>1173</v>
      </c>
      <c r="N35" s="188">
        <v>1174</v>
      </c>
      <c r="O35" s="188">
        <v>1172</v>
      </c>
      <c r="P35" s="188">
        <v>1171</v>
      </c>
      <c r="Q35" s="188">
        <v>1171</v>
      </c>
      <c r="R35" s="188">
        <v>1170</v>
      </c>
      <c r="S35" s="188">
        <v>1170</v>
      </c>
      <c r="T35" s="188">
        <v>1169</v>
      </c>
      <c r="U35" s="188">
        <v>1168</v>
      </c>
      <c r="V35" s="188">
        <v>1168</v>
      </c>
      <c r="W35" s="188">
        <v>1169</v>
      </c>
      <c r="X35" s="188">
        <v>1169</v>
      </c>
      <c r="Y35" s="188">
        <v>1170</v>
      </c>
      <c r="Z35" s="188">
        <v>28111</v>
      </c>
      <c r="AB35" s="67"/>
      <c r="AC35" s="67"/>
      <c r="AD35" s="67"/>
    </row>
    <row r="36" spans="1:30" x14ac:dyDescent="0.2">
      <c r="A36" s="187">
        <v>44834</v>
      </c>
      <c r="B36" s="188">
        <v>1172</v>
      </c>
      <c r="C36" s="188">
        <v>1173</v>
      </c>
      <c r="D36" s="188">
        <v>1172</v>
      </c>
      <c r="E36" s="188">
        <v>1173</v>
      </c>
      <c r="F36" s="188">
        <v>1172</v>
      </c>
      <c r="G36" s="188">
        <v>1171</v>
      </c>
      <c r="H36" s="188">
        <v>1171</v>
      </c>
      <c r="I36" s="188">
        <v>1171</v>
      </c>
      <c r="J36" s="188">
        <v>1171</v>
      </c>
      <c r="K36" s="188">
        <v>1172</v>
      </c>
      <c r="L36" s="188">
        <v>1172</v>
      </c>
      <c r="M36" s="188">
        <v>1171</v>
      </c>
      <c r="N36" s="188">
        <v>1171</v>
      </c>
      <c r="O36" s="188">
        <v>1171</v>
      </c>
      <c r="P36" s="188">
        <v>1170</v>
      </c>
      <c r="Q36" s="188">
        <v>1170</v>
      </c>
      <c r="R36" s="188">
        <v>1170</v>
      </c>
      <c r="S36" s="188">
        <v>1170</v>
      </c>
      <c r="T36" s="188">
        <v>1169</v>
      </c>
      <c r="U36" s="188">
        <v>1165</v>
      </c>
      <c r="V36" s="188">
        <v>1159</v>
      </c>
      <c r="W36" s="188">
        <v>1159</v>
      </c>
      <c r="X36" s="188">
        <v>1160</v>
      </c>
      <c r="Y36" s="188">
        <v>1161</v>
      </c>
      <c r="Z36" s="188">
        <v>28056</v>
      </c>
      <c r="AB36" s="67"/>
      <c r="AC36" s="67"/>
      <c r="AD36" s="67"/>
    </row>
    <row r="37" spans="1:30" ht="15.75" x14ac:dyDescent="0.25">
      <c r="A37" s="198" t="s">
        <v>107</v>
      </c>
      <c r="B37" s="199">
        <v>34869</v>
      </c>
      <c r="C37" s="199">
        <v>34875</v>
      </c>
      <c r="D37" s="199">
        <v>34879</v>
      </c>
      <c r="E37" s="199">
        <v>34885</v>
      </c>
      <c r="F37" s="199">
        <v>34888</v>
      </c>
      <c r="G37" s="199">
        <v>34903</v>
      </c>
      <c r="H37" s="199">
        <v>34818</v>
      </c>
      <c r="I37" s="199">
        <v>34757</v>
      </c>
      <c r="J37" s="199">
        <v>34749</v>
      </c>
      <c r="K37" s="199">
        <v>34735</v>
      </c>
      <c r="L37" s="199">
        <v>34725</v>
      </c>
      <c r="M37" s="199">
        <v>34714</v>
      </c>
      <c r="N37" s="199">
        <v>34711</v>
      </c>
      <c r="O37" s="199">
        <v>34694</v>
      </c>
      <c r="P37" s="199">
        <v>34648</v>
      </c>
      <c r="Q37" s="199">
        <v>34651</v>
      </c>
      <c r="R37" s="199">
        <v>34739</v>
      </c>
      <c r="S37" s="199">
        <v>34823</v>
      </c>
      <c r="T37" s="199">
        <v>34831</v>
      </c>
      <c r="U37" s="199">
        <v>34809</v>
      </c>
      <c r="V37" s="199">
        <v>34813</v>
      </c>
      <c r="W37" s="199">
        <v>34834</v>
      </c>
      <c r="X37" s="199">
        <v>34836</v>
      </c>
      <c r="Y37" s="199">
        <v>34853</v>
      </c>
      <c r="Z37" s="199">
        <v>835039</v>
      </c>
      <c r="AB37" s="67"/>
      <c r="AC37" s="67"/>
      <c r="AD37" s="67"/>
    </row>
    <row r="38" spans="1:30" ht="15.75" x14ac:dyDescent="0.25">
      <c r="A38" s="198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B38" s="67"/>
      <c r="AC38" s="67"/>
      <c r="AD38" s="67"/>
    </row>
    <row r="39" spans="1:30" ht="15.75" x14ac:dyDescent="0.25">
      <c r="A39" s="204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B39" s="67"/>
      <c r="AC39" s="67"/>
      <c r="AD39" s="67"/>
    </row>
    <row r="40" spans="1:30" x14ac:dyDescent="0.2">
      <c r="A40" s="185" t="s">
        <v>0</v>
      </c>
      <c r="B40" s="186">
        <f>SUM(Z7:Z36)</f>
        <v>835039</v>
      </c>
      <c r="C40" s="20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AB40" s="67"/>
      <c r="AC40" s="67"/>
      <c r="AD40" s="67"/>
    </row>
    <row r="41" spans="1:30" ht="15.75" x14ac:dyDescent="0.25">
      <c r="A41" s="194" t="s">
        <v>102</v>
      </c>
      <c r="B41" s="208">
        <v>-1.02</v>
      </c>
    </row>
    <row r="42" spans="1:30" ht="15.75" x14ac:dyDescent="0.25">
      <c r="A42" s="194" t="s">
        <v>124</v>
      </c>
      <c r="B42" s="186">
        <f>B40+B41</f>
        <v>835037.98</v>
      </c>
    </row>
    <row r="43" spans="1:30" ht="15.75" x14ac:dyDescent="0.25">
      <c r="A43" s="178" t="s">
        <v>104</v>
      </c>
      <c r="B43" s="179">
        <f>0</f>
        <v>0</v>
      </c>
    </row>
    <row r="44" spans="1:30" ht="15.75" x14ac:dyDescent="0.25">
      <c r="A44" s="178" t="s">
        <v>103</v>
      </c>
      <c r="B44" s="180">
        <f>B42-B43</f>
        <v>835037.98</v>
      </c>
    </row>
    <row r="45" spans="1:30" x14ac:dyDescent="0.2">
      <c r="A45" s="185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Z44"/>
  <sheetViews>
    <sheetView topLeftCell="A4" zoomScale="70" zoomScaleNormal="70" workbookViewId="0">
      <selection activeCell="B41" sqref="B41"/>
    </sheetView>
  </sheetViews>
  <sheetFormatPr defaultRowHeight="15" x14ac:dyDescent="0.2"/>
  <cols>
    <col min="1" max="1" width="20" customWidth="1"/>
    <col min="2" max="2" width="13.21875" customWidth="1"/>
    <col min="3" max="27" width="8.33203125" customWidth="1"/>
  </cols>
  <sheetData>
    <row r="1" spans="1:26" x14ac:dyDescent="0.2">
      <c r="A1" s="181" t="s">
        <v>14</v>
      </c>
    </row>
    <row r="2" spans="1:26" x14ac:dyDescent="0.2">
      <c r="A2" s="181" t="s">
        <v>49</v>
      </c>
    </row>
    <row r="3" spans="1:26" x14ac:dyDescent="0.2">
      <c r="A3" t="s">
        <v>44</v>
      </c>
      <c r="D3" s="182"/>
    </row>
    <row r="4" spans="1:26" x14ac:dyDescent="0.2">
      <c r="A4" s="183"/>
      <c r="C4" s="182"/>
      <c r="D4" s="182"/>
    </row>
    <row r="5" spans="1:26" x14ac:dyDescent="0.2">
      <c r="A5" s="183"/>
    </row>
    <row r="6" spans="1:26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6" x14ac:dyDescent="0.2">
      <c r="A7" s="187">
        <v>44805</v>
      </c>
      <c r="B7" s="188">
        <v>1124</v>
      </c>
      <c r="C7" s="188">
        <v>1126</v>
      </c>
      <c r="D7" s="188">
        <v>1127</v>
      </c>
      <c r="E7" s="188">
        <v>1125</v>
      </c>
      <c r="F7" s="188">
        <v>1124</v>
      </c>
      <c r="G7" s="188">
        <v>1138</v>
      </c>
      <c r="H7" s="188">
        <v>1142</v>
      </c>
      <c r="I7" s="188">
        <v>1143</v>
      </c>
      <c r="J7" s="188">
        <v>1144</v>
      </c>
      <c r="K7" s="188">
        <v>1114</v>
      </c>
      <c r="L7" s="188">
        <v>1146</v>
      </c>
      <c r="M7" s="188">
        <v>1142</v>
      </c>
      <c r="N7" s="188">
        <v>1140</v>
      </c>
      <c r="O7" s="188">
        <v>1123</v>
      </c>
      <c r="P7" s="188">
        <v>1120</v>
      </c>
      <c r="Q7" s="188">
        <v>1119</v>
      </c>
      <c r="R7" s="188">
        <v>1131</v>
      </c>
      <c r="S7" s="188">
        <v>1139</v>
      </c>
      <c r="T7" s="188">
        <v>1136</v>
      </c>
      <c r="U7" s="188">
        <v>1136</v>
      </c>
      <c r="V7" s="188">
        <v>1138</v>
      </c>
      <c r="W7" s="188">
        <v>1140</v>
      </c>
      <c r="X7" s="188">
        <v>1141</v>
      </c>
      <c r="Y7" s="188">
        <v>1142</v>
      </c>
      <c r="Z7" s="188">
        <v>27200</v>
      </c>
    </row>
    <row r="8" spans="1:26" x14ac:dyDescent="0.2">
      <c r="A8" s="187">
        <v>44806</v>
      </c>
      <c r="B8" s="188">
        <v>1188</v>
      </c>
      <c r="C8" s="188">
        <v>1189</v>
      </c>
      <c r="D8" s="188">
        <v>1191</v>
      </c>
      <c r="E8" s="188">
        <v>1192</v>
      </c>
      <c r="F8" s="188">
        <v>1192</v>
      </c>
      <c r="G8" s="188">
        <v>1191</v>
      </c>
      <c r="H8" s="188">
        <v>1190</v>
      </c>
      <c r="I8" s="188">
        <v>1189</v>
      </c>
      <c r="J8" s="188">
        <v>1190</v>
      </c>
      <c r="K8" s="188">
        <v>1191</v>
      </c>
      <c r="L8" s="188">
        <v>1191</v>
      </c>
      <c r="M8" s="188">
        <v>1189</v>
      </c>
      <c r="N8" s="188">
        <v>1187</v>
      </c>
      <c r="O8" s="188">
        <v>1171</v>
      </c>
      <c r="P8" s="188">
        <v>1171</v>
      </c>
      <c r="Q8" s="188">
        <v>1169</v>
      </c>
      <c r="R8" s="188">
        <v>1176</v>
      </c>
      <c r="S8" s="188">
        <v>1188</v>
      </c>
      <c r="T8" s="188">
        <v>1188</v>
      </c>
      <c r="U8" s="188">
        <v>1186</v>
      </c>
      <c r="V8" s="188">
        <v>1179</v>
      </c>
      <c r="W8" s="188">
        <v>1172</v>
      </c>
      <c r="X8" s="188">
        <v>1172</v>
      </c>
      <c r="Y8" s="188">
        <v>1173</v>
      </c>
      <c r="Z8" s="188">
        <v>28415</v>
      </c>
    </row>
    <row r="9" spans="1:26" x14ac:dyDescent="0.2">
      <c r="A9" s="187">
        <v>44807</v>
      </c>
      <c r="B9" s="188">
        <v>1130</v>
      </c>
      <c r="C9" s="188">
        <v>1134</v>
      </c>
      <c r="D9" s="188">
        <v>1135</v>
      </c>
      <c r="E9" s="188">
        <v>1138</v>
      </c>
      <c r="F9" s="188">
        <v>1138</v>
      </c>
      <c r="G9" s="188">
        <v>1136</v>
      </c>
      <c r="H9" s="188">
        <v>1135</v>
      </c>
      <c r="I9" s="188">
        <v>1134</v>
      </c>
      <c r="J9" s="188">
        <v>1134</v>
      </c>
      <c r="K9" s="188">
        <v>1133</v>
      </c>
      <c r="L9" s="188">
        <v>1132</v>
      </c>
      <c r="M9" s="188">
        <v>1132</v>
      </c>
      <c r="N9" s="188">
        <v>1128</v>
      </c>
      <c r="O9" s="188">
        <v>1126</v>
      </c>
      <c r="P9" s="188">
        <v>1126</v>
      </c>
      <c r="Q9" s="188">
        <v>1126</v>
      </c>
      <c r="R9" s="188">
        <v>1126</v>
      </c>
      <c r="S9" s="188">
        <v>1127</v>
      </c>
      <c r="T9" s="188">
        <v>1128</v>
      </c>
      <c r="U9" s="188">
        <v>1128</v>
      </c>
      <c r="V9" s="188">
        <v>1126</v>
      </c>
      <c r="W9" s="188">
        <v>1128</v>
      </c>
      <c r="X9" s="188">
        <v>1130</v>
      </c>
      <c r="Y9" s="188">
        <v>1130</v>
      </c>
      <c r="Z9" s="188">
        <v>27140</v>
      </c>
    </row>
    <row r="10" spans="1:26" x14ac:dyDescent="0.2">
      <c r="A10" s="187">
        <v>44808</v>
      </c>
      <c r="B10" s="188">
        <v>1098</v>
      </c>
      <c r="C10" s="188">
        <v>1097</v>
      </c>
      <c r="D10" s="188">
        <v>1098</v>
      </c>
      <c r="E10" s="188">
        <v>1100</v>
      </c>
      <c r="F10" s="188">
        <v>1100</v>
      </c>
      <c r="G10" s="188">
        <v>1101</v>
      </c>
      <c r="H10" s="188">
        <v>1101</v>
      </c>
      <c r="I10" s="188">
        <v>1099</v>
      </c>
      <c r="J10" s="188">
        <v>1098</v>
      </c>
      <c r="K10" s="188">
        <v>1099</v>
      </c>
      <c r="L10" s="188">
        <v>1099</v>
      </c>
      <c r="M10" s="188">
        <v>1098</v>
      </c>
      <c r="N10" s="188">
        <v>1098</v>
      </c>
      <c r="O10" s="188">
        <v>1094</v>
      </c>
      <c r="P10" s="188">
        <v>1092</v>
      </c>
      <c r="Q10" s="188">
        <v>1091</v>
      </c>
      <c r="R10" s="188">
        <v>1091</v>
      </c>
      <c r="S10" s="188">
        <v>1091</v>
      </c>
      <c r="T10" s="188">
        <v>1092</v>
      </c>
      <c r="U10" s="188">
        <v>1093</v>
      </c>
      <c r="V10" s="188">
        <v>1092</v>
      </c>
      <c r="W10" s="188">
        <v>1092</v>
      </c>
      <c r="X10" s="188">
        <v>1086</v>
      </c>
      <c r="Y10" s="188">
        <v>1078</v>
      </c>
      <c r="Z10" s="188">
        <v>26278</v>
      </c>
    </row>
    <row r="11" spans="1:26" x14ac:dyDescent="0.2">
      <c r="A11" s="187">
        <v>44809</v>
      </c>
      <c r="B11" s="188">
        <v>1139</v>
      </c>
      <c r="C11" s="188">
        <v>1145</v>
      </c>
      <c r="D11" s="188">
        <v>1145</v>
      </c>
      <c r="E11" s="188">
        <v>1145</v>
      </c>
      <c r="F11" s="188">
        <v>1146</v>
      </c>
      <c r="G11" s="188">
        <v>1147</v>
      </c>
      <c r="H11" s="188">
        <v>1147</v>
      </c>
      <c r="I11" s="188">
        <v>1147</v>
      </c>
      <c r="J11" s="188">
        <v>1145</v>
      </c>
      <c r="K11" s="188">
        <v>1143</v>
      </c>
      <c r="L11" s="188">
        <v>1142</v>
      </c>
      <c r="M11" s="188">
        <v>1143</v>
      </c>
      <c r="N11" s="188">
        <v>1144</v>
      </c>
      <c r="O11" s="188">
        <v>1142</v>
      </c>
      <c r="P11" s="188">
        <v>1139</v>
      </c>
      <c r="Q11" s="188">
        <v>1138</v>
      </c>
      <c r="R11" s="188">
        <v>1138</v>
      </c>
      <c r="S11" s="188">
        <v>1139</v>
      </c>
      <c r="T11" s="188">
        <v>1139</v>
      </c>
      <c r="U11" s="188">
        <v>1140</v>
      </c>
      <c r="V11" s="188">
        <v>1141</v>
      </c>
      <c r="W11" s="188">
        <v>1140</v>
      </c>
      <c r="X11" s="188">
        <v>1140</v>
      </c>
      <c r="Y11" s="188">
        <v>1141</v>
      </c>
      <c r="Z11" s="188">
        <v>27415</v>
      </c>
    </row>
    <row r="12" spans="1:26" x14ac:dyDescent="0.2">
      <c r="A12" s="187">
        <v>44810</v>
      </c>
      <c r="B12" s="188">
        <v>1130</v>
      </c>
      <c r="C12" s="188">
        <v>1131</v>
      </c>
      <c r="D12" s="188">
        <v>1132</v>
      </c>
      <c r="E12" s="188">
        <v>1131</v>
      </c>
      <c r="F12" s="188">
        <v>1132</v>
      </c>
      <c r="G12" s="188">
        <v>1133</v>
      </c>
      <c r="H12" s="188">
        <v>1134</v>
      </c>
      <c r="I12" s="188">
        <v>1135</v>
      </c>
      <c r="J12" s="188">
        <v>1136</v>
      </c>
      <c r="K12" s="188">
        <v>1136</v>
      </c>
      <c r="L12" s="188">
        <v>1134</v>
      </c>
      <c r="M12" s="188">
        <v>1135</v>
      </c>
      <c r="N12" s="188">
        <v>1135</v>
      </c>
      <c r="O12" s="188">
        <v>1135</v>
      </c>
      <c r="P12" s="188">
        <v>1135</v>
      </c>
      <c r="Q12" s="188">
        <v>1135</v>
      </c>
      <c r="R12" s="188">
        <v>1135</v>
      </c>
      <c r="S12" s="188">
        <v>1134</v>
      </c>
      <c r="T12" s="188">
        <v>1136</v>
      </c>
      <c r="U12" s="188">
        <v>1135</v>
      </c>
      <c r="V12" s="188">
        <v>1135</v>
      </c>
      <c r="W12" s="188">
        <v>1135</v>
      </c>
      <c r="X12" s="188">
        <v>1135</v>
      </c>
      <c r="Y12" s="188">
        <v>1135</v>
      </c>
      <c r="Z12" s="188">
        <v>27219</v>
      </c>
    </row>
    <row r="13" spans="1:26" x14ac:dyDescent="0.2">
      <c r="A13" s="187">
        <v>44811</v>
      </c>
      <c r="B13" s="188">
        <v>1156</v>
      </c>
      <c r="C13" s="188">
        <v>1157</v>
      </c>
      <c r="D13" s="188">
        <v>1158</v>
      </c>
      <c r="E13" s="188">
        <v>1159</v>
      </c>
      <c r="F13" s="188">
        <v>1159</v>
      </c>
      <c r="G13" s="188">
        <v>1158</v>
      </c>
      <c r="H13" s="188">
        <v>1158</v>
      </c>
      <c r="I13" s="188">
        <v>1159</v>
      </c>
      <c r="J13" s="188">
        <v>1160</v>
      </c>
      <c r="K13" s="188">
        <v>1160</v>
      </c>
      <c r="L13" s="188">
        <v>1160</v>
      </c>
      <c r="M13" s="188">
        <v>1159</v>
      </c>
      <c r="N13" s="188">
        <v>1158</v>
      </c>
      <c r="O13" s="188">
        <v>1159</v>
      </c>
      <c r="P13" s="188">
        <v>1159</v>
      </c>
      <c r="Q13" s="188">
        <v>1160</v>
      </c>
      <c r="R13" s="188">
        <v>1159</v>
      </c>
      <c r="S13" s="188">
        <v>1159</v>
      </c>
      <c r="T13" s="188">
        <v>1159</v>
      </c>
      <c r="U13" s="188">
        <v>1161</v>
      </c>
      <c r="V13" s="188">
        <v>1159</v>
      </c>
      <c r="W13" s="188">
        <v>1160</v>
      </c>
      <c r="X13" s="188">
        <v>1162</v>
      </c>
      <c r="Y13" s="188">
        <v>1161</v>
      </c>
      <c r="Z13" s="188">
        <v>27819</v>
      </c>
    </row>
    <row r="14" spans="1:26" x14ac:dyDescent="0.2">
      <c r="A14" s="187">
        <v>44812</v>
      </c>
      <c r="B14" s="188">
        <v>1141</v>
      </c>
      <c r="C14" s="188">
        <v>1139</v>
      </c>
      <c r="D14" s="188">
        <v>1140</v>
      </c>
      <c r="E14" s="188">
        <v>1141</v>
      </c>
      <c r="F14" s="188">
        <v>1140</v>
      </c>
      <c r="G14" s="188">
        <v>1141</v>
      </c>
      <c r="H14" s="188">
        <v>1140</v>
      </c>
      <c r="I14" s="188">
        <v>1139</v>
      </c>
      <c r="J14" s="188">
        <v>1141</v>
      </c>
      <c r="K14" s="188">
        <v>1143</v>
      </c>
      <c r="L14" s="188">
        <v>1141</v>
      </c>
      <c r="M14" s="188">
        <v>1140</v>
      </c>
      <c r="N14" s="188">
        <v>1139</v>
      </c>
      <c r="O14" s="188">
        <v>1139</v>
      </c>
      <c r="P14" s="188">
        <v>1139</v>
      </c>
      <c r="Q14" s="188">
        <v>1139</v>
      </c>
      <c r="R14" s="188">
        <v>1139</v>
      </c>
      <c r="S14" s="188">
        <v>1139</v>
      </c>
      <c r="T14" s="188">
        <v>1137</v>
      </c>
      <c r="U14" s="188">
        <v>1137</v>
      </c>
      <c r="V14" s="188">
        <v>1138</v>
      </c>
      <c r="W14" s="188">
        <v>1138</v>
      </c>
      <c r="X14" s="188">
        <v>1138</v>
      </c>
      <c r="Y14" s="188">
        <v>1140</v>
      </c>
      <c r="Z14" s="188">
        <v>27348</v>
      </c>
    </row>
    <row r="15" spans="1:26" x14ac:dyDescent="0.2">
      <c r="A15" s="187">
        <v>44813</v>
      </c>
      <c r="B15" s="188">
        <v>1177</v>
      </c>
      <c r="C15" s="188">
        <v>1176</v>
      </c>
      <c r="D15" s="188">
        <v>1175</v>
      </c>
      <c r="E15" s="188">
        <v>1177</v>
      </c>
      <c r="F15" s="188">
        <v>1178</v>
      </c>
      <c r="G15" s="188">
        <v>1176</v>
      </c>
      <c r="H15" s="188">
        <v>1174</v>
      </c>
      <c r="I15" s="188">
        <v>1176</v>
      </c>
      <c r="J15" s="188">
        <v>1177</v>
      </c>
      <c r="K15" s="188">
        <v>1178</v>
      </c>
      <c r="L15" s="188">
        <v>1179</v>
      </c>
      <c r="M15" s="188">
        <v>1180</v>
      </c>
      <c r="N15" s="188">
        <v>1178</v>
      </c>
      <c r="O15" s="188">
        <v>1181</v>
      </c>
      <c r="P15" s="188">
        <v>1177</v>
      </c>
      <c r="Q15" s="188">
        <v>1176</v>
      </c>
      <c r="R15" s="188">
        <v>1177</v>
      </c>
      <c r="S15" s="188">
        <v>1177</v>
      </c>
      <c r="T15" s="188">
        <v>1176</v>
      </c>
      <c r="U15" s="188">
        <v>1175</v>
      </c>
      <c r="V15" s="188">
        <v>1177</v>
      </c>
      <c r="W15" s="188">
        <v>1178</v>
      </c>
      <c r="X15" s="188">
        <v>1177</v>
      </c>
      <c r="Y15" s="188">
        <v>1176</v>
      </c>
      <c r="Z15" s="188">
        <v>28248</v>
      </c>
    </row>
    <row r="16" spans="1:26" x14ac:dyDescent="0.2">
      <c r="A16" s="187">
        <v>44814</v>
      </c>
      <c r="B16" s="188">
        <v>1124</v>
      </c>
      <c r="C16" s="188">
        <v>1123</v>
      </c>
      <c r="D16" s="188">
        <v>1122</v>
      </c>
      <c r="E16" s="188">
        <v>1122</v>
      </c>
      <c r="F16" s="188">
        <v>1121</v>
      </c>
      <c r="G16" s="188">
        <v>1123</v>
      </c>
      <c r="H16" s="188">
        <v>1122</v>
      </c>
      <c r="I16" s="188">
        <v>1123</v>
      </c>
      <c r="J16" s="188">
        <v>1124</v>
      </c>
      <c r="K16" s="188">
        <v>1125</v>
      </c>
      <c r="L16" s="188">
        <v>1123</v>
      </c>
      <c r="M16" s="188">
        <v>1123</v>
      </c>
      <c r="N16" s="188">
        <v>1123</v>
      </c>
      <c r="O16" s="188">
        <v>1121</v>
      </c>
      <c r="P16" s="188">
        <v>1120</v>
      </c>
      <c r="Q16" s="188">
        <v>1121</v>
      </c>
      <c r="R16" s="188">
        <v>1123</v>
      </c>
      <c r="S16" s="188">
        <v>1123</v>
      </c>
      <c r="T16" s="188">
        <v>1123</v>
      </c>
      <c r="U16" s="188">
        <v>1125</v>
      </c>
      <c r="V16" s="188">
        <v>1125</v>
      </c>
      <c r="W16" s="188">
        <v>1125</v>
      </c>
      <c r="X16" s="188">
        <v>1125</v>
      </c>
      <c r="Y16" s="188">
        <v>1124</v>
      </c>
      <c r="Z16" s="188">
        <v>26953</v>
      </c>
    </row>
    <row r="17" spans="1:26" x14ac:dyDescent="0.2">
      <c r="A17" s="187">
        <v>44815</v>
      </c>
      <c r="B17" s="188">
        <v>1121</v>
      </c>
      <c r="C17" s="188">
        <v>1119</v>
      </c>
      <c r="D17" s="188">
        <v>1120</v>
      </c>
      <c r="E17" s="188">
        <v>1120</v>
      </c>
      <c r="F17" s="188">
        <v>1121</v>
      </c>
      <c r="G17" s="188">
        <v>1123</v>
      </c>
      <c r="H17" s="188">
        <v>1122</v>
      </c>
      <c r="I17" s="188">
        <v>1123</v>
      </c>
      <c r="J17" s="188">
        <v>1124</v>
      </c>
      <c r="K17" s="188">
        <v>1125</v>
      </c>
      <c r="L17" s="188">
        <v>1125</v>
      </c>
      <c r="M17" s="188">
        <v>1123</v>
      </c>
      <c r="N17" s="188">
        <v>1120</v>
      </c>
      <c r="O17" s="188">
        <v>1121</v>
      </c>
      <c r="P17" s="188">
        <v>1122</v>
      </c>
      <c r="Q17" s="188">
        <v>1121</v>
      </c>
      <c r="R17" s="188">
        <v>1121</v>
      </c>
      <c r="S17" s="188">
        <v>1121</v>
      </c>
      <c r="T17" s="188">
        <v>1120</v>
      </c>
      <c r="U17" s="188">
        <v>1121</v>
      </c>
      <c r="V17" s="188">
        <v>1122</v>
      </c>
      <c r="W17" s="188">
        <v>1122</v>
      </c>
      <c r="X17" s="188">
        <v>1122</v>
      </c>
      <c r="Y17" s="188">
        <v>1121</v>
      </c>
      <c r="Z17" s="188">
        <v>26920</v>
      </c>
    </row>
    <row r="18" spans="1:26" x14ac:dyDescent="0.2">
      <c r="A18" s="187">
        <v>44816</v>
      </c>
      <c r="B18" s="188">
        <v>1151</v>
      </c>
      <c r="C18" s="188">
        <v>1150</v>
      </c>
      <c r="D18" s="188">
        <v>1152</v>
      </c>
      <c r="E18" s="188">
        <v>1151</v>
      </c>
      <c r="F18" s="188">
        <v>1130</v>
      </c>
      <c r="G18" s="188">
        <v>1129</v>
      </c>
      <c r="H18" s="188">
        <v>1130</v>
      </c>
      <c r="I18" s="188">
        <v>1131</v>
      </c>
      <c r="J18" s="188">
        <v>1132</v>
      </c>
      <c r="K18" s="188">
        <v>1129</v>
      </c>
      <c r="L18" s="188">
        <v>1129</v>
      </c>
      <c r="M18" s="188">
        <v>1129</v>
      </c>
      <c r="N18" s="188">
        <v>1130</v>
      </c>
      <c r="O18" s="188">
        <v>1129</v>
      </c>
      <c r="P18" s="188">
        <v>1130</v>
      </c>
      <c r="Q18" s="188">
        <v>1131</v>
      </c>
      <c r="R18" s="188">
        <v>1132</v>
      </c>
      <c r="S18" s="188">
        <v>1128</v>
      </c>
      <c r="T18" s="188">
        <v>1129</v>
      </c>
      <c r="U18" s="188">
        <v>1130</v>
      </c>
      <c r="V18" s="188">
        <v>1131</v>
      </c>
      <c r="W18" s="188">
        <v>1130</v>
      </c>
      <c r="X18" s="188">
        <v>1129</v>
      </c>
      <c r="Y18" s="188">
        <v>1131</v>
      </c>
      <c r="Z18" s="188">
        <v>27203</v>
      </c>
    </row>
    <row r="19" spans="1:26" x14ac:dyDescent="0.2">
      <c r="A19" s="187">
        <v>44817</v>
      </c>
      <c r="B19" s="188">
        <v>1121</v>
      </c>
      <c r="C19" s="188">
        <v>1120</v>
      </c>
      <c r="D19" s="188">
        <v>1120</v>
      </c>
      <c r="E19" s="188">
        <v>1121</v>
      </c>
      <c r="F19" s="188">
        <v>1120</v>
      </c>
      <c r="G19" s="188">
        <v>1118</v>
      </c>
      <c r="H19" s="188">
        <v>1119</v>
      </c>
      <c r="I19" s="188">
        <v>1119</v>
      </c>
      <c r="J19" s="188">
        <v>1120</v>
      </c>
      <c r="K19" s="188">
        <v>1120</v>
      </c>
      <c r="L19" s="188">
        <v>1119</v>
      </c>
      <c r="M19" s="188">
        <v>1118</v>
      </c>
      <c r="N19" s="188">
        <v>1117</v>
      </c>
      <c r="O19" s="188">
        <v>1118</v>
      </c>
      <c r="P19" s="188">
        <v>1117</v>
      </c>
      <c r="Q19" s="188">
        <v>1119</v>
      </c>
      <c r="R19" s="188">
        <v>1120</v>
      </c>
      <c r="S19" s="188">
        <v>1117</v>
      </c>
      <c r="T19" s="188">
        <v>1116</v>
      </c>
      <c r="U19" s="188">
        <v>1117</v>
      </c>
      <c r="V19" s="188">
        <v>1118</v>
      </c>
      <c r="W19" s="188">
        <v>1120</v>
      </c>
      <c r="X19" s="188">
        <v>1119</v>
      </c>
      <c r="Y19" s="188">
        <v>1119</v>
      </c>
      <c r="Z19" s="188">
        <v>26852</v>
      </c>
    </row>
    <row r="20" spans="1:26" x14ac:dyDescent="0.2">
      <c r="A20" s="187">
        <v>44818</v>
      </c>
      <c r="B20" s="188">
        <v>1142</v>
      </c>
      <c r="C20" s="188">
        <v>1143</v>
      </c>
      <c r="D20" s="188">
        <v>1144</v>
      </c>
      <c r="E20" s="188">
        <v>1143</v>
      </c>
      <c r="F20" s="188">
        <v>1143</v>
      </c>
      <c r="G20" s="188">
        <v>1139</v>
      </c>
      <c r="H20" s="188">
        <v>1140</v>
      </c>
      <c r="I20" s="188">
        <v>1140</v>
      </c>
      <c r="J20" s="188">
        <v>1142</v>
      </c>
      <c r="K20" s="188">
        <v>1144</v>
      </c>
      <c r="L20" s="188">
        <v>1140</v>
      </c>
      <c r="M20" s="188">
        <v>1141</v>
      </c>
      <c r="N20" s="188">
        <v>1140</v>
      </c>
      <c r="O20" s="188">
        <v>1142</v>
      </c>
      <c r="P20" s="188">
        <v>1141</v>
      </c>
      <c r="Q20" s="188">
        <v>1139</v>
      </c>
      <c r="R20" s="188">
        <v>1142</v>
      </c>
      <c r="S20" s="188">
        <v>1141</v>
      </c>
      <c r="T20" s="188">
        <v>1140</v>
      </c>
      <c r="U20" s="188">
        <v>1139</v>
      </c>
      <c r="V20" s="188">
        <v>1138</v>
      </c>
      <c r="W20" s="188">
        <v>1138</v>
      </c>
      <c r="X20" s="188">
        <v>1139</v>
      </c>
      <c r="Y20" s="188">
        <v>1138</v>
      </c>
      <c r="Z20" s="188">
        <v>27378</v>
      </c>
    </row>
    <row r="21" spans="1:26" x14ac:dyDescent="0.2">
      <c r="A21" s="187">
        <v>44819</v>
      </c>
      <c r="B21" s="188">
        <v>1120</v>
      </c>
      <c r="C21" s="188">
        <v>1121</v>
      </c>
      <c r="D21" s="188">
        <v>1122</v>
      </c>
      <c r="E21" s="188">
        <v>1122</v>
      </c>
      <c r="F21" s="188">
        <v>1121</v>
      </c>
      <c r="G21" s="188">
        <v>1122</v>
      </c>
      <c r="H21" s="188">
        <v>1121</v>
      </c>
      <c r="I21" s="188">
        <v>1121</v>
      </c>
      <c r="J21" s="188">
        <v>1120</v>
      </c>
      <c r="K21" s="188">
        <v>1120</v>
      </c>
      <c r="L21" s="188">
        <v>1121</v>
      </c>
      <c r="M21" s="188">
        <v>1120</v>
      </c>
      <c r="N21" s="188">
        <v>1119</v>
      </c>
      <c r="O21" s="188">
        <v>1120</v>
      </c>
      <c r="P21" s="188">
        <v>1121</v>
      </c>
      <c r="Q21" s="188">
        <v>1120</v>
      </c>
      <c r="R21" s="188">
        <v>1122</v>
      </c>
      <c r="S21" s="188">
        <v>1121</v>
      </c>
      <c r="T21" s="188">
        <v>1120</v>
      </c>
      <c r="U21" s="188">
        <v>1119</v>
      </c>
      <c r="V21" s="188">
        <v>1118</v>
      </c>
      <c r="W21" s="188">
        <v>1119</v>
      </c>
      <c r="X21" s="188">
        <v>1120</v>
      </c>
      <c r="Y21" s="188">
        <v>1120</v>
      </c>
      <c r="Z21" s="188">
        <v>26890</v>
      </c>
    </row>
    <row r="22" spans="1:26" x14ac:dyDescent="0.2">
      <c r="A22" s="187">
        <v>44820</v>
      </c>
      <c r="B22" s="188">
        <v>1123</v>
      </c>
      <c r="C22" s="188">
        <v>1125</v>
      </c>
      <c r="D22" s="188">
        <v>1126</v>
      </c>
      <c r="E22" s="188">
        <v>1127</v>
      </c>
      <c r="F22" s="188">
        <v>1126</v>
      </c>
      <c r="G22" s="188">
        <v>1122</v>
      </c>
      <c r="H22" s="188">
        <v>1122</v>
      </c>
      <c r="I22" s="188">
        <v>1122</v>
      </c>
      <c r="J22" s="188">
        <v>1123</v>
      </c>
      <c r="K22" s="188">
        <v>1124</v>
      </c>
      <c r="L22" s="188">
        <v>1125</v>
      </c>
      <c r="M22" s="188">
        <v>1123</v>
      </c>
      <c r="N22" s="188">
        <v>1119</v>
      </c>
      <c r="O22" s="188">
        <v>1118</v>
      </c>
      <c r="P22" s="188">
        <v>1118</v>
      </c>
      <c r="Q22" s="188">
        <v>1117</v>
      </c>
      <c r="R22" s="188">
        <v>1117</v>
      </c>
      <c r="S22" s="188">
        <v>1116</v>
      </c>
      <c r="T22" s="188">
        <v>1115</v>
      </c>
      <c r="U22" s="188">
        <v>1116</v>
      </c>
      <c r="V22" s="188">
        <v>1130</v>
      </c>
      <c r="W22" s="188">
        <v>1130</v>
      </c>
      <c r="X22" s="188">
        <v>1132</v>
      </c>
      <c r="Y22" s="188">
        <v>1133</v>
      </c>
      <c r="Z22" s="188">
        <v>26949</v>
      </c>
    </row>
    <row r="23" spans="1:26" x14ac:dyDescent="0.2">
      <c r="A23" s="187">
        <v>44821</v>
      </c>
      <c r="B23" s="188">
        <v>1149</v>
      </c>
      <c r="C23" s="188">
        <v>1149</v>
      </c>
      <c r="D23" s="188">
        <v>1151</v>
      </c>
      <c r="E23" s="188">
        <v>1152</v>
      </c>
      <c r="F23" s="188">
        <v>1152</v>
      </c>
      <c r="G23" s="188">
        <v>1153</v>
      </c>
      <c r="H23" s="188">
        <v>1151</v>
      </c>
      <c r="I23" s="188">
        <v>1152</v>
      </c>
      <c r="J23" s="188">
        <v>1152</v>
      </c>
      <c r="K23" s="188">
        <v>1151</v>
      </c>
      <c r="L23" s="188">
        <v>1151</v>
      </c>
      <c r="M23" s="188">
        <v>1150</v>
      </c>
      <c r="N23" s="188">
        <v>1149</v>
      </c>
      <c r="O23" s="188">
        <v>1147</v>
      </c>
      <c r="P23" s="188">
        <v>1147</v>
      </c>
      <c r="Q23" s="188">
        <v>1148</v>
      </c>
      <c r="R23" s="188">
        <v>1147</v>
      </c>
      <c r="S23" s="188">
        <v>1145</v>
      </c>
      <c r="T23" s="188">
        <v>1145</v>
      </c>
      <c r="U23" s="188">
        <v>1145</v>
      </c>
      <c r="V23" s="188">
        <v>1146</v>
      </c>
      <c r="W23" s="188">
        <v>1147</v>
      </c>
      <c r="X23" s="188">
        <v>1147</v>
      </c>
      <c r="Y23" s="188">
        <v>1147</v>
      </c>
      <c r="Z23" s="188">
        <v>27573</v>
      </c>
    </row>
    <row r="24" spans="1:26" x14ac:dyDescent="0.2">
      <c r="A24" s="187">
        <v>44822</v>
      </c>
      <c r="B24" s="188">
        <v>1156</v>
      </c>
      <c r="C24" s="188">
        <v>1157</v>
      </c>
      <c r="D24" s="188">
        <v>1157</v>
      </c>
      <c r="E24" s="188">
        <v>1158</v>
      </c>
      <c r="F24" s="188">
        <v>1159</v>
      </c>
      <c r="G24" s="188">
        <v>1159</v>
      </c>
      <c r="H24" s="188">
        <v>1159</v>
      </c>
      <c r="I24" s="188">
        <v>1157</v>
      </c>
      <c r="J24" s="188">
        <v>1157</v>
      </c>
      <c r="K24" s="188">
        <v>1158</v>
      </c>
      <c r="L24" s="188">
        <v>1158</v>
      </c>
      <c r="M24" s="188">
        <v>1157</v>
      </c>
      <c r="N24" s="188">
        <v>1156</v>
      </c>
      <c r="O24" s="188">
        <v>1154</v>
      </c>
      <c r="P24" s="188">
        <v>1153</v>
      </c>
      <c r="Q24" s="188">
        <v>1152</v>
      </c>
      <c r="R24" s="188">
        <v>1153</v>
      </c>
      <c r="S24" s="188">
        <v>1153</v>
      </c>
      <c r="T24" s="188">
        <v>1153</v>
      </c>
      <c r="U24" s="188">
        <v>1153</v>
      </c>
      <c r="V24" s="188">
        <v>1154</v>
      </c>
      <c r="W24" s="188">
        <v>1154</v>
      </c>
      <c r="X24" s="188">
        <v>1154</v>
      </c>
      <c r="Y24" s="188">
        <v>1155</v>
      </c>
      <c r="Z24" s="188">
        <v>27736</v>
      </c>
    </row>
    <row r="25" spans="1:26" x14ac:dyDescent="0.2">
      <c r="A25" s="187">
        <v>44823</v>
      </c>
      <c r="B25" s="188">
        <v>1149</v>
      </c>
      <c r="C25" s="188">
        <v>1150</v>
      </c>
      <c r="D25" s="188">
        <v>1150</v>
      </c>
      <c r="E25" s="188">
        <v>1151</v>
      </c>
      <c r="F25" s="188">
        <v>1152</v>
      </c>
      <c r="G25" s="188">
        <v>1153</v>
      </c>
      <c r="H25" s="188">
        <v>1152</v>
      </c>
      <c r="I25" s="188">
        <v>1152</v>
      </c>
      <c r="J25" s="188">
        <v>1150</v>
      </c>
      <c r="K25" s="188">
        <v>1150</v>
      </c>
      <c r="L25" s="188">
        <v>1150</v>
      </c>
      <c r="M25" s="188">
        <v>1150</v>
      </c>
      <c r="N25" s="188">
        <v>1149</v>
      </c>
      <c r="O25" s="188">
        <v>1147</v>
      </c>
      <c r="P25" s="188">
        <v>1146</v>
      </c>
      <c r="Q25" s="188">
        <v>1145</v>
      </c>
      <c r="R25" s="188">
        <v>1143</v>
      </c>
      <c r="S25" s="188">
        <v>1143</v>
      </c>
      <c r="T25" s="188">
        <v>1143</v>
      </c>
      <c r="U25" s="188">
        <v>1144</v>
      </c>
      <c r="V25" s="188">
        <v>1145</v>
      </c>
      <c r="W25" s="188">
        <v>1146</v>
      </c>
      <c r="X25" s="188">
        <v>1147</v>
      </c>
      <c r="Y25" s="188">
        <v>1147</v>
      </c>
      <c r="Z25" s="188">
        <v>27554</v>
      </c>
    </row>
    <row r="26" spans="1:26" x14ac:dyDescent="0.2">
      <c r="A26" s="187">
        <v>44824</v>
      </c>
      <c r="B26" s="188">
        <v>1153</v>
      </c>
      <c r="C26" s="188">
        <v>1153</v>
      </c>
      <c r="D26" s="188">
        <v>1153</v>
      </c>
      <c r="E26" s="188">
        <v>1153</v>
      </c>
      <c r="F26" s="188">
        <v>1153</v>
      </c>
      <c r="G26" s="188">
        <v>1154</v>
      </c>
      <c r="H26" s="188">
        <v>1153</v>
      </c>
      <c r="I26" s="188">
        <v>1154</v>
      </c>
      <c r="J26" s="188">
        <v>1154</v>
      </c>
      <c r="K26" s="188">
        <v>1153</v>
      </c>
      <c r="L26" s="188">
        <v>1153</v>
      </c>
      <c r="M26" s="188">
        <v>1153</v>
      </c>
      <c r="N26" s="188">
        <v>1153</v>
      </c>
      <c r="O26" s="188">
        <v>1152</v>
      </c>
      <c r="P26" s="188">
        <v>1151</v>
      </c>
      <c r="Q26" s="188">
        <v>1150</v>
      </c>
      <c r="R26" s="188">
        <v>1149</v>
      </c>
      <c r="S26" s="188">
        <v>1148</v>
      </c>
      <c r="T26" s="188">
        <v>1149</v>
      </c>
      <c r="U26" s="188">
        <v>1149</v>
      </c>
      <c r="V26" s="188">
        <v>1150</v>
      </c>
      <c r="W26" s="188">
        <v>1150</v>
      </c>
      <c r="X26" s="188">
        <v>1151</v>
      </c>
      <c r="Y26" s="188">
        <v>1152</v>
      </c>
      <c r="Z26" s="188">
        <v>27643</v>
      </c>
    </row>
    <row r="27" spans="1:26" x14ac:dyDescent="0.2">
      <c r="A27" s="187">
        <v>44825</v>
      </c>
      <c r="B27" s="188">
        <v>1130</v>
      </c>
      <c r="C27" s="188">
        <v>1131</v>
      </c>
      <c r="D27" s="188">
        <v>1131</v>
      </c>
      <c r="E27" s="188">
        <v>1132</v>
      </c>
      <c r="F27" s="188">
        <v>1114</v>
      </c>
      <c r="G27" s="188">
        <v>1112</v>
      </c>
      <c r="H27" s="188">
        <v>1111</v>
      </c>
      <c r="I27" s="188">
        <v>1111</v>
      </c>
      <c r="J27" s="188">
        <v>1111</v>
      </c>
      <c r="K27" s="188">
        <v>1110</v>
      </c>
      <c r="L27" s="188">
        <v>1109</v>
      </c>
      <c r="M27" s="188">
        <v>1108</v>
      </c>
      <c r="N27" s="188">
        <v>1108</v>
      </c>
      <c r="O27" s="188">
        <v>1107</v>
      </c>
      <c r="P27" s="188">
        <v>1106</v>
      </c>
      <c r="Q27" s="188">
        <v>1104</v>
      </c>
      <c r="R27" s="188">
        <v>1104</v>
      </c>
      <c r="S27" s="188">
        <v>1125</v>
      </c>
      <c r="T27" s="188">
        <v>1125</v>
      </c>
      <c r="U27" s="188">
        <v>1126</v>
      </c>
      <c r="V27" s="188">
        <v>1126</v>
      </c>
      <c r="W27" s="188">
        <v>1128</v>
      </c>
      <c r="X27" s="188">
        <v>1128</v>
      </c>
      <c r="Y27" s="188">
        <v>1128</v>
      </c>
      <c r="Z27" s="188">
        <v>26825</v>
      </c>
    </row>
    <row r="28" spans="1:26" x14ac:dyDescent="0.2">
      <c r="A28" s="187">
        <v>44826</v>
      </c>
      <c r="B28" s="188">
        <v>1147</v>
      </c>
      <c r="C28" s="188">
        <v>1146</v>
      </c>
      <c r="D28" s="188">
        <v>1146</v>
      </c>
      <c r="E28" s="188">
        <v>1146</v>
      </c>
      <c r="F28" s="188">
        <v>1146</v>
      </c>
      <c r="G28" s="188">
        <v>1144</v>
      </c>
      <c r="H28" s="188">
        <v>1143</v>
      </c>
      <c r="I28" s="188">
        <v>1144</v>
      </c>
      <c r="J28" s="188">
        <v>1145</v>
      </c>
      <c r="K28" s="188">
        <v>1145</v>
      </c>
      <c r="L28" s="188">
        <v>1143</v>
      </c>
      <c r="M28" s="188">
        <v>1140</v>
      </c>
      <c r="N28" s="188">
        <v>1141</v>
      </c>
      <c r="O28" s="188">
        <v>1142</v>
      </c>
      <c r="P28" s="188">
        <v>1142</v>
      </c>
      <c r="Q28" s="188">
        <v>1143</v>
      </c>
      <c r="R28" s="188">
        <v>1144</v>
      </c>
      <c r="S28" s="188">
        <v>1143</v>
      </c>
      <c r="T28" s="188">
        <v>1144</v>
      </c>
      <c r="U28" s="188">
        <v>1144</v>
      </c>
      <c r="V28" s="188">
        <v>1144</v>
      </c>
      <c r="W28" s="188">
        <v>1145</v>
      </c>
      <c r="X28" s="188">
        <v>1146</v>
      </c>
      <c r="Y28" s="188">
        <v>1147</v>
      </c>
      <c r="Z28" s="188">
        <v>27460</v>
      </c>
    </row>
    <row r="29" spans="1:26" x14ac:dyDescent="0.2">
      <c r="A29" s="187">
        <v>44827</v>
      </c>
      <c r="B29" s="188">
        <v>1190</v>
      </c>
      <c r="C29" s="188">
        <v>1191</v>
      </c>
      <c r="D29" s="188">
        <v>1191</v>
      </c>
      <c r="E29" s="188">
        <v>1192</v>
      </c>
      <c r="F29" s="188">
        <v>1193</v>
      </c>
      <c r="G29" s="188">
        <v>1193</v>
      </c>
      <c r="H29" s="188">
        <v>1193</v>
      </c>
      <c r="I29" s="188">
        <v>1193</v>
      </c>
      <c r="J29" s="188">
        <v>1193</v>
      </c>
      <c r="K29" s="188">
        <v>1193</v>
      </c>
      <c r="L29" s="188">
        <v>1194</v>
      </c>
      <c r="M29" s="188">
        <v>1194</v>
      </c>
      <c r="N29" s="188">
        <v>1193</v>
      </c>
      <c r="O29" s="188">
        <v>1193</v>
      </c>
      <c r="P29" s="188">
        <v>1193</v>
      </c>
      <c r="Q29" s="188">
        <v>1192</v>
      </c>
      <c r="R29" s="188">
        <v>1191</v>
      </c>
      <c r="S29" s="188">
        <v>1192</v>
      </c>
      <c r="T29" s="188">
        <v>1191</v>
      </c>
      <c r="U29" s="188">
        <v>1192</v>
      </c>
      <c r="V29" s="188">
        <v>1193</v>
      </c>
      <c r="W29" s="188">
        <v>1195</v>
      </c>
      <c r="X29" s="188">
        <v>1196</v>
      </c>
      <c r="Y29" s="188">
        <v>1194</v>
      </c>
      <c r="Z29" s="188">
        <v>28625</v>
      </c>
    </row>
    <row r="30" spans="1:26" x14ac:dyDescent="0.2">
      <c r="A30" s="187">
        <v>44828</v>
      </c>
      <c r="B30" s="188">
        <v>1119</v>
      </c>
      <c r="C30" s="188">
        <v>1119</v>
      </c>
      <c r="D30" s="188">
        <v>1118</v>
      </c>
      <c r="E30" s="188">
        <v>1119</v>
      </c>
      <c r="F30" s="188">
        <v>1119</v>
      </c>
      <c r="G30" s="188">
        <v>1120</v>
      </c>
      <c r="H30" s="188">
        <v>1120</v>
      </c>
      <c r="I30" s="188">
        <v>1121</v>
      </c>
      <c r="J30" s="188">
        <v>1121</v>
      </c>
      <c r="K30" s="188">
        <v>1122</v>
      </c>
      <c r="L30" s="188">
        <v>1122</v>
      </c>
      <c r="M30" s="188">
        <v>1121</v>
      </c>
      <c r="N30" s="188">
        <v>1120</v>
      </c>
      <c r="O30" s="188">
        <v>1120</v>
      </c>
      <c r="P30" s="188">
        <v>1120</v>
      </c>
      <c r="Q30" s="188">
        <v>1118</v>
      </c>
      <c r="R30" s="188">
        <v>1118</v>
      </c>
      <c r="S30" s="188">
        <v>1117</v>
      </c>
      <c r="T30" s="188">
        <v>1117</v>
      </c>
      <c r="U30" s="188">
        <v>1116</v>
      </c>
      <c r="V30" s="188">
        <v>1116</v>
      </c>
      <c r="W30" s="188">
        <v>1110</v>
      </c>
      <c r="X30" s="188">
        <v>1110</v>
      </c>
      <c r="Y30" s="188">
        <v>1109</v>
      </c>
      <c r="Z30" s="188">
        <v>26832</v>
      </c>
    </row>
    <row r="31" spans="1:26" x14ac:dyDescent="0.2">
      <c r="A31" s="187">
        <v>44829</v>
      </c>
      <c r="B31" s="188">
        <v>1149</v>
      </c>
      <c r="C31" s="188">
        <v>1148</v>
      </c>
      <c r="D31" s="188">
        <v>1157</v>
      </c>
      <c r="E31" s="188">
        <v>1159</v>
      </c>
      <c r="F31" s="188">
        <v>1160</v>
      </c>
      <c r="G31" s="188">
        <v>1160</v>
      </c>
      <c r="H31" s="188">
        <v>1159</v>
      </c>
      <c r="I31" s="188">
        <v>1159</v>
      </c>
      <c r="J31" s="188">
        <v>1158</v>
      </c>
      <c r="K31" s="188">
        <v>1159</v>
      </c>
      <c r="L31" s="188">
        <v>1160</v>
      </c>
      <c r="M31" s="188">
        <v>1159</v>
      </c>
      <c r="N31" s="188">
        <v>1158</v>
      </c>
      <c r="O31" s="188">
        <v>1156</v>
      </c>
      <c r="P31" s="188">
        <v>1156</v>
      </c>
      <c r="Q31" s="188">
        <v>1155</v>
      </c>
      <c r="R31" s="188">
        <v>1155</v>
      </c>
      <c r="S31" s="188">
        <v>1155</v>
      </c>
      <c r="T31" s="188">
        <v>1155</v>
      </c>
      <c r="U31" s="188">
        <v>1153</v>
      </c>
      <c r="V31" s="188">
        <v>1153</v>
      </c>
      <c r="W31" s="188">
        <v>1154</v>
      </c>
      <c r="X31" s="188">
        <v>1155</v>
      </c>
      <c r="Y31" s="188">
        <v>1155</v>
      </c>
      <c r="Z31" s="188">
        <v>27747</v>
      </c>
    </row>
    <row r="32" spans="1:26" x14ac:dyDescent="0.2">
      <c r="A32" s="187">
        <v>44830</v>
      </c>
      <c r="B32" s="188">
        <v>1154</v>
      </c>
      <c r="C32" s="188">
        <v>1155</v>
      </c>
      <c r="D32" s="188">
        <v>1154</v>
      </c>
      <c r="E32" s="188">
        <v>1155</v>
      </c>
      <c r="F32" s="188">
        <v>1146</v>
      </c>
      <c r="G32" s="188">
        <v>1145</v>
      </c>
      <c r="H32" s="188">
        <v>1146</v>
      </c>
      <c r="I32" s="188">
        <v>1146</v>
      </c>
      <c r="J32" s="188">
        <v>1145</v>
      </c>
      <c r="K32" s="188">
        <v>1145</v>
      </c>
      <c r="L32" s="188">
        <v>1132</v>
      </c>
      <c r="M32" s="188">
        <v>1106</v>
      </c>
      <c r="N32" s="188">
        <v>1144</v>
      </c>
      <c r="O32" s="188">
        <v>1144</v>
      </c>
      <c r="P32" s="188">
        <v>1143</v>
      </c>
      <c r="Q32" s="188">
        <v>1141</v>
      </c>
      <c r="R32" s="188">
        <v>1141</v>
      </c>
      <c r="S32" s="188">
        <v>1141</v>
      </c>
      <c r="T32" s="188">
        <v>1142</v>
      </c>
      <c r="U32" s="188">
        <v>1143</v>
      </c>
      <c r="V32" s="188">
        <v>1143</v>
      </c>
      <c r="W32" s="188">
        <v>1143</v>
      </c>
      <c r="X32" s="188">
        <v>1143</v>
      </c>
      <c r="Y32" s="188">
        <v>1145</v>
      </c>
      <c r="Z32" s="188">
        <v>27442</v>
      </c>
    </row>
    <row r="33" spans="1:26" x14ac:dyDescent="0.2">
      <c r="A33" s="187">
        <v>44831</v>
      </c>
      <c r="B33" s="188">
        <v>1149</v>
      </c>
      <c r="C33" s="188">
        <v>1149</v>
      </c>
      <c r="D33" s="188">
        <v>1150</v>
      </c>
      <c r="E33" s="188">
        <v>1149</v>
      </c>
      <c r="F33" s="188">
        <v>1149</v>
      </c>
      <c r="G33" s="188">
        <v>1149</v>
      </c>
      <c r="H33" s="188">
        <v>1150</v>
      </c>
      <c r="I33" s="188">
        <v>1149</v>
      </c>
      <c r="J33" s="188">
        <v>1149</v>
      </c>
      <c r="K33" s="188">
        <v>1149</v>
      </c>
      <c r="L33" s="188">
        <v>1149</v>
      </c>
      <c r="M33" s="188">
        <v>1150</v>
      </c>
      <c r="N33" s="188">
        <v>1149</v>
      </c>
      <c r="O33" s="188">
        <v>1148</v>
      </c>
      <c r="P33" s="188">
        <v>1150</v>
      </c>
      <c r="Q33" s="188">
        <v>1157</v>
      </c>
      <c r="R33" s="188">
        <v>1156</v>
      </c>
      <c r="S33" s="188">
        <v>1156</v>
      </c>
      <c r="T33" s="188">
        <v>1156</v>
      </c>
      <c r="U33" s="188">
        <v>1156</v>
      </c>
      <c r="V33" s="188">
        <v>1156</v>
      </c>
      <c r="W33" s="188">
        <v>1156</v>
      </c>
      <c r="X33" s="188">
        <v>1157</v>
      </c>
      <c r="Y33" s="188">
        <v>1159</v>
      </c>
      <c r="Z33" s="188">
        <v>27647</v>
      </c>
    </row>
    <row r="34" spans="1:26" x14ac:dyDescent="0.2">
      <c r="A34" s="187">
        <v>44832</v>
      </c>
      <c r="B34" s="188">
        <v>1153</v>
      </c>
      <c r="C34" s="188">
        <v>1153</v>
      </c>
      <c r="D34" s="188">
        <v>1154</v>
      </c>
      <c r="E34" s="188">
        <v>1155</v>
      </c>
      <c r="F34" s="188">
        <v>1155</v>
      </c>
      <c r="G34" s="188">
        <v>1153</v>
      </c>
      <c r="H34" s="188">
        <v>1152</v>
      </c>
      <c r="I34" s="188">
        <v>1152</v>
      </c>
      <c r="J34" s="188">
        <v>1152</v>
      </c>
      <c r="K34" s="188">
        <v>1152</v>
      </c>
      <c r="L34" s="188">
        <v>1151</v>
      </c>
      <c r="M34" s="188">
        <v>1151</v>
      </c>
      <c r="N34" s="188">
        <v>1151</v>
      </c>
      <c r="O34" s="188">
        <v>1150</v>
      </c>
      <c r="P34" s="188">
        <v>1149</v>
      </c>
      <c r="Q34" s="188">
        <v>1148</v>
      </c>
      <c r="R34" s="188">
        <v>1147</v>
      </c>
      <c r="S34" s="188">
        <v>1146</v>
      </c>
      <c r="T34" s="188">
        <v>1146</v>
      </c>
      <c r="U34" s="188">
        <v>1146</v>
      </c>
      <c r="V34" s="188">
        <v>1146</v>
      </c>
      <c r="W34" s="188">
        <v>1147</v>
      </c>
      <c r="X34" s="188">
        <v>1147</v>
      </c>
      <c r="Y34" s="188">
        <v>1148</v>
      </c>
      <c r="Z34" s="188">
        <v>27604</v>
      </c>
    </row>
    <row r="35" spans="1:26" x14ac:dyDescent="0.2">
      <c r="A35" s="187">
        <v>44833</v>
      </c>
      <c r="B35" s="188">
        <v>1144</v>
      </c>
      <c r="C35" s="188">
        <v>1145</v>
      </c>
      <c r="D35" s="188">
        <v>1145</v>
      </c>
      <c r="E35" s="188">
        <v>1145</v>
      </c>
      <c r="F35" s="188">
        <v>1144</v>
      </c>
      <c r="G35" s="188">
        <v>1144</v>
      </c>
      <c r="H35" s="188">
        <v>1144</v>
      </c>
      <c r="I35" s="188">
        <v>1144</v>
      </c>
      <c r="J35" s="188">
        <v>1145</v>
      </c>
      <c r="K35" s="188">
        <v>1146</v>
      </c>
      <c r="L35" s="188">
        <v>1146</v>
      </c>
      <c r="M35" s="188">
        <v>1147</v>
      </c>
      <c r="N35" s="188">
        <v>1147</v>
      </c>
      <c r="O35" s="188">
        <v>1145</v>
      </c>
      <c r="P35" s="188">
        <v>1143</v>
      </c>
      <c r="Q35" s="188">
        <v>1144</v>
      </c>
      <c r="R35" s="188">
        <v>1143</v>
      </c>
      <c r="S35" s="188">
        <v>1142</v>
      </c>
      <c r="T35" s="188">
        <v>1141</v>
      </c>
      <c r="U35" s="188">
        <v>1140</v>
      </c>
      <c r="V35" s="188">
        <v>1140</v>
      </c>
      <c r="W35" s="188">
        <v>1141</v>
      </c>
      <c r="X35" s="188">
        <v>1142</v>
      </c>
      <c r="Y35" s="188">
        <v>1142</v>
      </c>
      <c r="Z35" s="188">
        <v>27449</v>
      </c>
    </row>
    <row r="36" spans="1:26" x14ac:dyDescent="0.2">
      <c r="A36" s="187">
        <v>44834</v>
      </c>
      <c r="B36" s="188">
        <v>1179</v>
      </c>
      <c r="C36" s="188">
        <v>1181</v>
      </c>
      <c r="D36" s="188">
        <v>1180</v>
      </c>
      <c r="E36" s="188">
        <v>1180</v>
      </c>
      <c r="F36" s="188">
        <v>1180</v>
      </c>
      <c r="G36" s="188">
        <v>1180</v>
      </c>
      <c r="H36" s="188">
        <v>1179</v>
      </c>
      <c r="I36" s="188">
        <v>1179</v>
      </c>
      <c r="J36" s="188">
        <v>1180</v>
      </c>
      <c r="K36" s="188">
        <v>1180</v>
      </c>
      <c r="L36" s="188">
        <v>1181</v>
      </c>
      <c r="M36" s="188">
        <v>1180</v>
      </c>
      <c r="N36" s="188">
        <v>1179</v>
      </c>
      <c r="O36" s="188">
        <v>1179</v>
      </c>
      <c r="P36" s="188">
        <v>1178</v>
      </c>
      <c r="Q36" s="188">
        <v>1178</v>
      </c>
      <c r="R36" s="188">
        <v>1178</v>
      </c>
      <c r="S36" s="188">
        <v>1178</v>
      </c>
      <c r="T36" s="188">
        <v>1177</v>
      </c>
      <c r="U36" s="188">
        <v>1177</v>
      </c>
      <c r="V36" s="188">
        <v>1178</v>
      </c>
      <c r="W36" s="188">
        <v>1178</v>
      </c>
      <c r="X36" s="188">
        <v>1179</v>
      </c>
      <c r="Y36" s="188">
        <v>1180</v>
      </c>
      <c r="Z36" s="188">
        <v>28298</v>
      </c>
    </row>
    <row r="37" spans="1:26" ht="15.75" x14ac:dyDescent="0.25">
      <c r="A37" s="198" t="s">
        <v>107</v>
      </c>
      <c r="B37" s="199">
        <v>34306</v>
      </c>
      <c r="C37" s="199">
        <v>34322</v>
      </c>
      <c r="D37" s="199">
        <v>34344</v>
      </c>
      <c r="E37" s="199">
        <v>34360</v>
      </c>
      <c r="F37" s="199">
        <v>34313</v>
      </c>
      <c r="G37" s="199">
        <v>34316</v>
      </c>
      <c r="H37" s="199">
        <v>34309</v>
      </c>
      <c r="I37" s="199">
        <v>34313</v>
      </c>
      <c r="J37" s="199">
        <v>34322</v>
      </c>
      <c r="K37" s="199">
        <v>34297</v>
      </c>
      <c r="L37" s="199">
        <v>34305</v>
      </c>
      <c r="M37" s="199">
        <v>34261</v>
      </c>
      <c r="N37" s="199">
        <v>34272</v>
      </c>
      <c r="O37" s="199">
        <v>34223</v>
      </c>
      <c r="P37" s="199">
        <v>34204</v>
      </c>
      <c r="Q37" s="199">
        <v>34196</v>
      </c>
      <c r="R37" s="199">
        <v>34218</v>
      </c>
      <c r="S37" s="199">
        <v>34244</v>
      </c>
      <c r="T37" s="199">
        <v>34238</v>
      </c>
      <c r="U37" s="199">
        <v>34242</v>
      </c>
      <c r="V37" s="199">
        <v>34257</v>
      </c>
      <c r="W37" s="199">
        <v>34261</v>
      </c>
      <c r="X37" s="199">
        <v>34269</v>
      </c>
      <c r="Y37" s="199">
        <v>34270</v>
      </c>
      <c r="Z37" s="199">
        <v>822662</v>
      </c>
    </row>
    <row r="38" spans="1:26" ht="15.75" x14ac:dyDescent="0.25">
      <c r="A38" s="198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</row>
    <row r="39" spans="1:26" ht="15.75" x14ac:dyDescent="0.25">
      <c r="A39" s="204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</row>
    <row r="40" spans="1:26" x14ac:dyDescent="0.2">
      <c r="A40" s="185" t="s">
        <v>0</v>
      </c>
      <c r="B40" s="186">
        <f>SUM(Z7:Z36)</f>
        <v>822662</v>
      </c>
    </row>
    <row r="41" spans="1:26" ht="15.75" x14ac:dyDescent="0.25">
      <c r="A41" s="194" t="s">
        <v>102</v>
      </c>
      <c r="B41" s="208">
        <v>-2.4900000000000002</v>
      </c>
    </row>
    <row r="42" spans="1:26" ht="15.75" x14ac:dyDescent="0.25">
      <c r="A42" s="194" t="s">
        <v>124</v>
      </c>
      <c r="B42" s="186">
        <f>B40+B41</f>
        <v>822659.51</v>
      </c>
    </row>
    <row r="43" spans="1:26" ht="15.75" x14ac:dyDescent="0.25">
      <c r="A43" s="178" t="s">
        <v>104</v>
      </c>
      <c r="B43" s="179">
        <f>0</f>
        <v>0</v>
      </c>
    </row>
    <row r="44" spans="1:26" ht="15.75" x14ac:dyDescent="0.25">
      <c r="A44" s="178" t="s">
        <v>103</v>
      </c>
      <c r="B44" s="180">
        <f>B42-B43</f>
        <v>822659.51</v>
      </c>
      <c r="E44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A43"/>
  <sheetViews>
    <sheetView zoomScale="70" zoomScaleNormal="70" workbookViewId="0">
      <selection activeCell="B43" sqref="B43"/>
    </sheetView>
  </sheetViews>
  <sheetFormatPr defaultRowHeight="15" x14ac:dyDescent="0.2"/>
  <cols>
    <col min="1" max="1" width="20.21875" customWidth="1"/>
    <col min="2" max="2" width="12.77734375" customWidth="1"/>
    <col min="3" max="26" width="8.33203125" customWidth="1"/>
  </cols>
  <sheetData>
    <row r="1" spans="1:27" x14ac:dyDescent="0.2">
      <c r="A1" s="181" t="s">
        <v>14</v>
      </c>
    </row>
    <row r="2" spans="1:27" x14ac:dyDescent="0.2">
      <c r="A2" s="181" t="s">
        <v>49</v>
      </c>
    </row>
    <row r="3" spans="1:27" x14ac:dyDescent="0.2">
      <c r="A3" t="s">
        <v>15</v>
      </c>
      <c r="D3" s="182"/>
    </row>
    <row r="4" spans="1:27" x14ac:dyDescent="0.2">
      <c r="A4" s="183"/>
      <c r="C4" s="182"/>
      <c r="D4" s="182"/>
    </row>
    <row r="5" spans="1:27" x14ac:dyDescent="0.2">
      <c r="A5" s="183"/>
    </row>
    <row r="6" spans="1:27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7" x14ac:dyDescent="0.2">
      <c r="A7" s="187">
        <v>45047</v>
      </c>
      <c r="B7" s="188">
        <v>-26</v>
      </c>
      <c r="C7" s="188">
        <v>-27</v>
      </c>
      <c r="D7" s="188">
        <v>-27</v>
      </c>
      <c r="E7" s="188">
        <v>-27</v>
      </c>
      <c r="F7" s="188">
        <v>-27</v>
      </c>
      <c r="G7" s="188">
        <v>-28</v>
      </c>
      <c r="H7" s="188">
        <v>-28</v>
      </c>
      <c r="I7" s="188">
        <v>-27</v>
      </c>
      <c r="J7" s="188">
        <v>-26</v>
      </c>
      <c r="K7" s="188">
        <v>-26</v>
      </c>
      <c r="L7" s="188">
        <v>-26</v>
      </c>
      <c r="M7" s="188">
        <v>-26</v>
      </c>
      <c r="N7" s="188">
        <v>-23</v>
      </c>
      <c r="O7" s="188">
        <v>-25</v>
      </c>
      <c r="P7" s="188">
        <v>-27</v>
      </c>
      <c r="Q7" s="188">
        <v>-27</v>
      </c>
      <c r="R7" s="188">
        <v>-27</v>
      </c>
      <c r="S7" s="188">
        <v>-28</v>
      </c>
      <c r="T7" s="188">
        <v>-27</v>
      </c>
      <c r="U7" s="188">
        <v>-27</v>
      </c>
      <c r="V7" s="188">
        <v>-27</v>
      </c>
      <c r="W7" s="188">
        <v>-27</v>
      </c>
      <c r="X7" s="188">
        <v>-27</v>
      </c>
      <c r="Y7" s="188">
        <v>-27</v>
      </c>
      <c r="Z7" s="188">
        <v>-640</v>
      </c>
      <c r="AA7" s="188"/>
    </row>
    <row r="8" spans="1:27" x14ac:dyDescent="0.2">
      <c r="A8" s="187">
        <v>45048</v>
      </c>
      <c r="B8" s="188">
        <v>-25</v>
      </c>
      <c r="C8" s="188">
        <v>-27</v>
      </c>
      <c r="D8" s="188">
        <v>-27</v>
      </c>
      <c r="E8" s="188">
        <v>-27</v>
      </c>
      <c r="F8" s="188">
        <v>-27</v>
      </c>
      <c r="G8" s="188">
        <v>-28</v>
      </c>
      <c r="H8" s="188">
        <v>-28</v>
      </c>
      <c r="I8" s="188">
        <v>-27</v>
      </c>
      <c r="J8" s="188">
        <v>-26</v>
      </c>
      <c r="K8" s="188">
        <v>-26</v>
      </c>
      <c r="L8" s="188">
        <v>-26</v>
      </c>
      <c r="M8" s="188">
        <v>-26</v>
      </c>
      <c r="N8" s="188">
        <v>-23</v>
      </c>
      <c r="O8" s="188">
        <v>-25</v>
      </c>
      <c r="P8" s="188">
        <v>-26</v>
      </c>
      <c r="Q8" s="188">
        <v>-26</v>
      </c>
      <c r="R8" s="188">
        <v>-26</v>
      </c>
      <c r="S8" s="188">
        <v>-27</v>
      </c>
      <c r="T8" s="188">
        <v>-26</v>
      </c>
      <c r="U8" s="188">
        <v>-26</v>
      </c>
      <c r="V8" s="188">
        <v>-26</v>
      </c>
      <c r="W8" s="188">
        <v>-26</v>
      </c>
      <c r="X8" s="188">
        <v>-26</v>
      </c>
      <c r="Y8" s="188">
        <v>-26</v>
      </c>
      <c r="Z8" s="188">
        <v>-629</v>
      </c>
      <c r="AA8" s="188"/>
    </row>
    <row r="9" spans="1:27" x14ac:dyDescent="0.2">
      <c r="A9" s="187">
        <v>45049</v>
      </c>
      <c r="B9" s="188">
        <v>-27</v>
      </c>
      <c r="C9" s="188">
        <v>-27</v>
      </c>
      <c r="D9" s="188">
        <v>-27</v>
      </c>
      <c r="E9" s="188">
        <v>-27</v>
      </c>
      <c r="F9" s="188">
        <v>-27</v>
      </c>
      <c r="G9" s="188">
        <v>-27</v>
      </c>
      <c r="H9" s="188">
        <v>-27</v>
      </c>
      <c r="I9" s="188">
        <v>-26</v>
      </c>
      <c r="J9" s="188">
        <v>-24</v>
      </c>
      <c r="K9" s="188">
        <v>-24</v>
      </c>
      <c r="L9" s="188">
        <v>-24</v>
      </c>
      <c r="M9" s="188">
        <v>-23</v>
      </c>
      <c r="N9" s="188">
        <v>-23</v>
      </c>
      <c r="O9" s="188">
        <v>-23</v>
      </c>
      <c r="P9" s="188">
        <v>-23</v>
      </c>
      <c r="Q9" s="188">
        <v>-23</v>
      </c>
      <c r="R9" s="188">
        <v>-23</v>
      </c>
      <c r="S9" s="188">
        <v>-23</v>
      </c>
      <c r="T9" s="188">
        <v>-24</v>
      </c>
      <c r="U9" s="188">
        <v>-24</v>
      </c>
      <c r="V9" s="188">
        <v>-24</v>
      </c>
      <c r="W9" s="188">
        <v>-24</v>
      </c>
      <c r="X9" s="188">
        <v>-24</v>
      </c>
      <c r="Y9" s="188">
        <v>-24</v>
      </c>
      <c r="Z9" s="188">
        <v>-592</v>
      </c>
      <c r="AA9" s="188"/>
    </row>
    <row r="10" spans="1:27" x14ac:dyDescent="0.2">
      <c r="A10" s="187">
        <v>45050</v>
      </c>
      <c r="B10" s="188">
        <v>-23</v>
      </c>
      <c r="C10" s="188">
        <v>-23</v>
      </c>
      <c r="D10" s="188">
        <v>-23</v>
      </c>
      <c r="E10" s="188">
        <v>-23</v>
      </c>
      <c r="F10" s="188">
        <v>-24</v>
      </c>
      <c r="G10" s="188">
        <v>-23</v>
      </c>
      <c r="H10" s="188">
        <v>-23</v>
      </c>
      <c r="I10" s="188">
        <v>-23</v>
      </c>
      <c r="J10" s="188">
        <v>-23</v>
      </c>
      <c r="K10" s="188">
        <v>-22</v>
      </c>
      <c r="L10" s="188">
        <v>-22</v>
      </c>
      <c r="M10" s="188">
        <v>-22</v>
      </c>
      <c r="N10" s="188">
        <v>-22</v>
      </c>
      <c r="O10" s="188">
        <v>-22</v>
      </c>
      <c r="P10" s="188">
        <v>-21</v>
      </c>
      <c r="Q10" s="188">
        <v>-22</v>
      </c>
      <c r="R10" s="188">
        <v>-23</v>
      </c>
      <c r="S10" s="188">
        <v>-23</v>
      </c>
      <c r="T10" s="188">
        <v>-23</v>
      </c>
      <c r="U10" s="188">
        <v>-23</v>
      </c>
      <c r="V10" s="188">
        <v>-23</v>
      </c>
      <c r="W10" s="188">
        <v>-23</v>
      </c>
      <c r="X10" s="188">
        <v>-23</v>
      </c>
      <c r="Y10" s="188">
        <v>-24</v>
      </c>
      <c r="Z10" s="188">
        <v>-546</v>
      </c>
      <c r="AA10" s="188"/>
    </row>
    <row r="11" spans="1:27" x14ac:dyDescent="0.2">
      <c r="A11" s="187">
        <v>45051</v>
      </c>
      <c r="B11" s="188">
        <v>-24</v>
      </c>
      <c r="C11" s="188">
        <v>-25</v>
      </c>
      <c r="D11" s="188">
        <v>-24</v>
      </c>
      <c r="E11" s="188">
        <v>-25</v>
      </c>
      <c r="F11" s="188">
        <v>-24</v>
      </c>
      <c r="G11" s="188">
        <v>-25</v>
      </c>
      <c r="H11" s="188">
        <v>-24</v>
      </c>
      <c r="I11" s="188">
        <v>-24</v>
      </c>
      <c r="J11" s="188">
        <v>-24</v>
      </c>
      <c r="K11" s="188">
        <v>-24</v>
      </c>
      <c r="L11" s="188">
        <v>-24</v>
      </c>
      <c r="M11" s="188">
        <v>-23</v>
      </c>
      <c r="N11" s="188">
        <v>-23</v>
      </c>
      <c r="O11" s="188">
        <v>-24</v>
      </c>
      <c r="P11" s="188">
        <v>-24</v>
      </c>
      <c r="Q11" s="188">
        <v>-24</v>
      </c>
      <c r="R11" s="188">
        <v>-24</v>
      </c>
      <c r="S11" s="188">
        <v>-25</v>
      </c>
      <c r="T11" s="188">
        <v>-24</v>
      </c>
      <c r="U11" s="188">
        <v>-28</v>
      </c>
      <c r="V11" s="188">
        <v>-33</v>
      </c>
      <c r="W11" s="188">
        <v>-34</v>
      </c>
      <c r="X11" s="188">
        <v>-34</v>
      </c>
      <c r="Y11" s="188">
        <v>-34</v>
      </c>
      <c r="Z11" s="188">
        <v>-621</v>
      </c>
      <c r="AA11" s="188"/>
    </row>
    <row r="12" spans="1:27" x14ac:dyDescent="0.2">
      <c r="A12" s="187">
        <v>45052</v>
      </c>
      <c r="B12" s="188">
        <v>0</v>
      </c>
      <c r="C12" s="188">
        <v>-2</v>
      </c>
      <c r="D12" s="188">
        <v>-2</v>
      </c>
      <c r="E12" s="188">
        <v>-2</v>
      </c>
      <c r="F12" s="188">
        <v>-2</v>
      </c>
      <c r="G12" s="188">
        <v>-2</v>
      </c>
      <c r="H12" s="188">
        <v>-1</v>
      </c>
      <c r="I12" s="188">
        <v>-1</v>
      </c>
      <c r="J12" s="188">
        <v>-1</v>
      </c>
      <c r="K12" s="188">
        <v>-1</v>
      </c>
      <c r="L12" s="188">
        <v>-2</v>
      </c>
      <c r="M12" s="188">
        <v>-2</v>
      </c>
      <c r="N12" s="188">
        <v>96</v>
      </c>
      <c r="O12" s="188">
        <v>128</v>
      </c>
      <c r="P12" s="188">
        <v>137</v>
      </c>
      <c r="Q12" s="188">
        <v>157</v>
      </c>
      <c r="R12" s="188">
        <v>173</v>
      </c>
      <c r="S12" s="188">
        <v>244</v>
      </c>
      <c r="T12" s="188">
        <v>333</v>
      </c>
      <c r="U12" s="188">
        <v>342</v>
      </c>
      <c r="V12" s="188">
        <v>371</v>
      </c>
      <c r="W12" s="188">
        <v>431</v>
      </c>
      <c r="X12" s="188">
        <v>466</v>
      </c>
      <c r="Y12" s="188">
        <v>520</v>
      </c>
      <c r="Z12" s="188">
        <v>3380</v>
      </c>
      <c r="AA12" s="188"/>
    </row>
    <row r="13" spans="1:27" x14ac:dyDescent="0.2">
      <c r="A13" s="187">
        <v>45053</v>
      </c>
      <c r="B13" s="188">
        <v>497</v>
      </c>
      <c r="C13" s="188">
        <v>596</v>
      </c>
      <c r="D13" s="188">
        <v>715</v>
      </c>
      <c r="E13" s="188">
        <v>763</v>
      </c>
      <c r="F13" s="188">
        <v>755</v>
      </c>
      <c r="G13" s="188">
        <v>835</v>
      </c>
      <c r="H13" s="188">
        <v>862</v>
      </c>
      <c r="I13" s="188">
        <v>906</v>
      </c>
      <c r="J13" s="188">
        <v>950</v>
      </c>
      <c r="K13" s="188">
        <v>986</v>
      </c>
      <c r="L13" s="188">
        <v>1034</v>
      </c>
      <c r="M13" s="188">
        <v>1090</v>
      </c>
      <c r="N13" s="188">
        <v>1133</v>
      </c>
      <c r="O13" s="188">
        <v>1161</v>
      </c>
      <c r="P13" s="188">
        <v>1161</v>
      </c>
      <c r="Q13" s="188">
        <v>1166</v>
      </c>
      <c r="R13" s="188">
        <v>1010</v>
      </c>
      <c r="S13" s="188">
        <v>949</v>
      </c>
      <c r="T13" s="188">
        <v>981</v>
      </c>
      <c r="U13" s="188">
        <v>1016</v>
      </c>
      <c r="V13" s="188">
        <v>1059</v>
      </c>
      <c r="W13" s="188">
        <v>1095</v>
      </c>
      <c r="X13" s="188">
        <v>1120</v>
      </c>
      <c r="Y13" s="188">
        <v>1138</v>
      </c>
      <c r="Z13" s="188">
        <v>22978</v>
      </c>
      <c r="AA13" s="188"/>
    </row>
    <row r="14" spans="1:27" x14ac:dyDescent="0.2">
      <c r="A14" s="187">
        <v>45054</v>
      </c>
      <c r="B14" s="188">
        <v>1189</v>
      </c>
      <c r="C14" s="188">
        <v>1195</v>
      </c>
      <c r="D14" s="188">
        <v>1195</v>
      </c>
      <c r="E14" s="188">
        <v>1197</v>
      </c>
      <c r="F14" s="188">
        <v>1197</v>
      </c>
      <c r="G14" s="188">
        <v>1196</v>
      </c>
      <c r="H14" s="188">
        <v>1197</v>
      </c>
      <c r="I14" s="188">
        <v>1132</v>
      </c>
      <c r="J14" s="188">
        <v>974</v>
      </c>
      <c r="K14" s="188">
        <v>1006</v>
      </c>
      <c r="L14" s="188">
        <v>1047</v>
      </c>
      <c r="M14" s="188">
        <v>1089</v>
      </c>
      <c r="N14" s="188">
        <v>1109</v>
      </c>
      <c r="O14" s="188">
        <v>1128</v>
      </c>
      <c r="P14" s="188">
        <v>1159</v>
      </c>
      <c r="Q14" s="188">
        <v>1177</v>
      </c>
      <c r="R14" s="188">
        <v>1190</v>
      </c>
      <c r="S14" s="188">
        <v>1190</v>
      </c>
      <c r="T14" s="188">
        <v>1190</v>
      </c>
      <c r="U14" s="188">
        <v>1192</v>
      </c>
      <c r="V14" s="188">
        <v>1192</v>
      </c>
      <c r="W14" s="188">
        <v>1194</v>
      </c>
      <c r="X14" s="188">
        <v>1193</v>
      </c>
      <c r="Y14" s="188">
        <v>1196</v>
      </c>
      <c r="Z14" s="188">
        <v>27724</v>
      </c>
      <c r="AA14" s="188"/>
    </row>
    <row r="15" spans="1:27" x14ac:dyDescent="0.2">
      <c r="A15" s="187">
        <v>45055</v>
      </c>
      <c r="B15" s="188">
        <v>1201</v>
      </c>
      <c r="C15" s="188">
        <v>1203</v>
      </c>
      <c r="D15" s="188">
        <v>1202</v>
      </c>
      <c r="E15" s="188">
        <v>1204</v>
      </c>
      <c r="F15" s="188">
        <v>1205</v>
      </c>
      <c r="G15" s="188">
        <v>1207</v>
      </c>
      <c r="H15" s="188">
        <v>1208</v>
      </c>
      <c r="I15" s="188">
        <v>1210</v>
      </c>
      <c r="J15" s="188">
        <v>1208</v>
      </c>
      <c r="K15" s="188">
        <v>1211</v>
      </c>
      <c r="L15" s="188">
        <v>1211</v>
      </c>
      <c r="M15" s="188">
        <v>1211</v>
      </c>
      <c r="N15" s="188">
        <v>1210</v>
      </c>
      <c r="O15" s="188">
        <v>1210</v>
      </c>
      <c r="P15" s="188">
        <v>1209</v>
      </c>
      <c r="Q15" s="188">
        <v>1209</v>
      </c>
      <c r="R15" s="188">
        <v>1209</v>
      </c>
      <c r="S15" s="188">
        <v>1207</v>
      </c>
      <c r="T15" s="188">
        <v>1208</v>
      </c>
      <c r="U15" s="188">
        <v>1207</v>
      </c>
      <c r="V15" s="188">
        <v>1207</v>
      </c>
      <c r="W15" s="188">
        <v>1208</v>
      </c>
      <c r="X15" s="188">
        <v>1210</v>
      </c>
      <c r="Y15" s="188">
        <v>1211</v>
      </c>
      <c r="Z15" s="188">
        <v>28986</v>
      </c>
      <c r="AA15" s="188"/>
    </row>
    <row r="16" spans="1:27" x14ac:dyDescent="0.2">
      <c r="A16" s="187">
        <v>45056</v>
      </c>
      <c r="B16" s="188">
        <v>1208</v>
      </c>
      <c r="C16" s="188">
        <v>1210</v>
      </c>
      <c r="D16" s="188">
        <v>1210</v>
      </c>
      <c r="E16" s="188">
        <v>1209</v>
      </c>
      <c r="F16" s="188">
        <v>1208</v>
      </c>
      <c r="G16" s="188">
        <v>1208</v>
      </c>
      <c r="H16" s="188">
        <v>1208</v>
      </c>
      <c r="I16" s="188">
        <v>1208</v>
      </c>
      <c r="J16" s="188">
        <v>1208</v>
      </c>
      <c r="K16" s="188">
        <v>1207</v>
      </c>
      <c r="L16" s="188">
        <v>1206</v>
      </c>
      <c r="M16" s="188">
        <v>1205</v>
      </c>
      <c r="N16" s="188">
        <v>1202</v>
      </c>
      <c r="O16" s="188">
        <v>1200</v>
      </c>
      <c r="P16" s="188">
        <v>1199</v>
      </c>
      <c r="Q16" s="188">
        <v>1199</v>
      </c>
      <c r="R16" s="188">
        <v>1199</v>
      </c>
      <c r="S16" s="188">
        <v>1199</v>
      </c>
      <c r="T16" s="188">
        <v>1200</v>
      </c>
      <c r="U16" s="188">
        <v>1200</v>
      </c>
      <c r="V16" s="188">
        <v>1200</v>
      </c>
      <c r="W16" s="188">
        <v>1155</v>
      </c>
      <c r="X16" s="188">
        <v>1066</v>
      </c>
      <c r="Y16" s="188">
        <v>1045</v>
      </c>
      <c r="Z16" s="188">
        <v>28559</v>
      </c>
      <c r="AA16" s="188"/>
    </row>
    <row r="17" spans="1:27" x14ac:dyDescent="0.2">
      <c r="A17" s="187">
        <v>45057</v>
      </c>
      <c r="B17" s="188">
        <v>1021</v>
      </c>
      <c r="C17" s="188">
        <v>1083</v>
      </c>
      <c r="D17" s="188">
        <v>1164</v>
      </c>
      <c r="E17" s="188">
        <v>1193</v>
      </c>
      <c r="F17" s="188">
        <v>1204</v>
      </c>
      <c r="G17" s="188">
        <v>1205</v>
      </c>
      <c r="H17" s="188">
        <v>1205</v>
      </c>
      <c r="I17" s="188">
        <v>1203</v>
      </c>
      <c r="J17" s="188">
        <v>1200</v>
      </c>
      <c r="K17" s="188">
        <v>1198</v>
      </c>
      <c r="L17" s="188">
        <v>1196</v>
      </c>
      <c r="M17" s="188">
        <v>1195</v>
      </c>
      <c r="N17" s="188">
        <v>1193</v>
      </c>
      <c r="O17" s="188">
        <v>1192</v>
      </c>
      <c r="P17" s="188">
        <v>1192</v>
      </c>
      <c r="Q17" s="188">
        <v>1190</v>
      </c>
      <c r="R17" s="188">
        <v>1191</v>
      </c>
      <c r="S17" s="188">
        <v>1192</v>
      </c>
      <c r="T17" s="188">
        <v>1189</v>
      </c>
      <c r="U17" s="188">
        <v>1189</v>
      </c>
      <c r="V17" s="188">
        <v>1189</v>
      </c>
      <c r="W17" s="188">
        <v>1179</v>
      </c>
      <c r="X17" s="188">
        <v>1192</v>
      </c>
      <c r="Y17" s="188">
        <v>1192</v>
      </c>
      <c r="Z17" s="188">
        <v>28347</v>
      </c>
      <c r="AA17" s="188"/>
    </row>
    <row r="18" spans="1:27" x14ac:dyDescent="0.2">
      <c r="A18" s="187">
        <v>45058</v>
      </c>
      <c r="B18" s="188">
        <v>1193</v>
      </c>
      <c r="C18" s="188">
        <v>1193</v>
      </c>
      <c r="D18" s="188">
        <v>1195</v>
      </c>
      <c r="E18" s="188">
        <v>1195</v>
      </c>
      <c r="F18" s="188">
        <v>1195</v>
      </c>
      <c r="G18" s="188">
        <v>1196</v>
      </c>
      <c r="H18" s="188">
        <v>1196</v>
      </c>
      <c r="I18" s="188">
        <v>1197</v>
      </c>
      <c r="J18" s="188">
        <v>1195</v>
      </c>
      <c r="K18" s="188">
        <v>1191</v>
      </c>
      <c r="L18" s="188">
        <v>1188</v>
      </c>
      <c r="M18" s="188">
        <v>1184</v>
      </c>
      <c r="N18" s="188">
        <v>1182</v>
      </c>
      <c r="O18" s="188">
        <v>1181</v>
      </c>
      <c r="P18" s="188">
        <v>1183</v>
      </c>
      <c r="Q18" s="188">
        <v>1182</v>
      </c>
      <c r="R18" s="188">
        <v>1182</v>
      </c>
      <c r="S18" s="188">
        <v>1183</v>
      </c>
      <c r="T18" s="188">
        <v>1184</v>
      </c>
      <c r="U18" s="188">
        <v>1184</v>
      </c>
      <c r="V18" s="188">
        <v>1183</v>
      </c>
      <c r="W18" s="188">
        <v>1182</v>
      </c>
      <c r="X18" s="188">
        <v>1182</v>
      </c>
      <c r="Y18" s="188">
        <v>1183</v>
      </c>
      <c r="Z18" s="188">
        <v>28509</v>
      </c>
      <c r="AA18" s="188"/>
    </row>
    <row r="19" spans="1:27" x14ac:dyDescent="0.2">
      <c r="A19" s="187">
        <v>45059</v>
      </c>
      <c r="B19" s="188">
        <v>1189</v>
      </c>
      <c r="C19" s="188">
        <v>1189</v>
      </c>
      <c r="D19" s="188">
        <v>1187</v>
      </c>
      <c r="E19" s="188">
        <v>1188</v>
      </c>
      <c r="F19" s="188">
        <v>1188</v>
      </c>
      <c r="G19" s="188">
        <v>1189</v>
      </c>
      <c r="H19" s="188">
        <v>1189</v>
      </c>
      <c r="I19" s="188">
        <v>1190</v>
      </c>
      <c r="J19" s="188">
        <v>1188</v>
      </c>
      <c r="K19" s="188">
        <v>1188</v>
      </c>
      <c r="L19" s="188">
        <v>1188</v>
      </c>
      <c r="M19" s="188">
        <v>1190</v>
      </c>
      <c r="N19" s="188">
        <v>1191</v>
      </c>
      <c r="O19" s="188">
        <v>1191</v>
      </c>
      <c r="P19" s="188">
        <v>1190</v>
      </c>
      <c r="Q19" s="188">
        <v>1189</v>
      </c>
      <c r="R19" s="188">
        <v>1189</v>
      </c>
      <c r="S19" s="188">
        <v>1190</v>
      </c>
      <c r="T19" s="188">
        <v>1191</v>
      </c>
      <c r="U19" s="188">
        <v>1193</v>
      </c>
      <c r="V19" s="188">
        <v>1192</v>
      </c>
      <c r="W19" s="188">
        <v>1192</v>
      </c>
      <c r="X19" s="188">
        <v>1193</v>
      </c>
      <c r="Y19" s="188">
        <v>1194</v>
      </c>
      <c r="Z19" s="188">
        <v>28558</v>
      </c>
      <c r="AA19" s="188"/>
    </row>
    <row r="20" spans="1:27" x14ac:dyDescent="0.2">
      <c r="A20" s="187">
        <v>45060</v>
      </c>
      <c r="B20" s="188">
        <v>1193</v>
      </c>
      <c r="C20" s="188">
        <v>1194</v>
      </c>
      <c r="D20" s="188">
        <v>1195</v>
      </c>
      <c r="E20" s="188">
        <v>1197</v>
      </c>
      <c r="F20" s="188">
        <v>1200</v>
      </c>
      <c r="G20" s="188">
        <v>1201</v>
      </c>
      <c r="H20" s="188">
        <v>1201</v>
      </c>
      <c r="I20" s="188">
        <v>1203</v>
      </c>
      <c r="J20" s="188">
        <v>1203</v>
      </c>
      <c r="K20" s="188">
        <v>1202</v>
      </c>
      <c r="L20" s="188">
        <v>1203</v>
      </c>
      <c r="M20" s="188">
        <v>1203</v>
      </c>
      <c r="N20" s="188">
        <v>1201</v>
      </c>
      <c r="O20" s="188">
        <v>1199</v>
      </c>
      <c r="P20" s="188">
        <v>1197</v>
      </c>
      <c r="Q20" s="188">
        <v>1196</v>
      </c>
      <c r="R20" s="188">
        <v>1194</v>
      </c>
      <c r="S20" s="188">
        <v>1193</v>
      </c>
      <c r="T20" s="188">
        <v>1192</v>
      </c>
      <c r="U20" s="188">
        <v>1194</v>
      </c>
      <c r="V20" s="188">
        <v>1195</v>
      </c>
      <c r="W20" s="188">
        <v>1196</v>
      </c>
      <c r="X20" s="188">
        <v>1198</v>
      </c>
      <c r="Y20" s="188">
        <v>1200</v>
      </c>
      <c r="Z20" s="188">
        <v>28750</v>
      </c>
      <c r="AA20" s="188"/>
    </row>
    <row r="21" spans="1:27" x14ac:dyDescent="0.2">
      <c r="A21" s="187">
        <v>45061</v>
      </c>
      <c r="B21" s="188">
        <v>1205</v>
      </c>
      <c r="C21" s="188">
        <v>1207</v>
      </c>
      <c r="D21" s="188">
        <v>1208</v>
      </c>
      <c r="E21" s="188">
        <v>1210</v>
      </c>
      <c r="F21" s="188">
        <v>1210</v>
      </c>
      <c r="G21" s="188">
        <v>1211</v>
      </c>
      <c r="H21" s="188">
        <v>1211</v>
      </c>
      <c r="I21" s="188">
        <v>1211</v>
      </c>
      <c r="J21" s="188">
        <v>1211</v>
      </c>
      <c r="K21" s="188">
        <v>1210</v>
      </c>
      <c r="L21" s="188">
        <v>1206</v>
      </c>
      <c r="M21" s="188">
        <v>1205</v>
      </c>
      <c r="N21" s="188">
        <v>1203</v>
      </c>
      <c r="O21" s="188">
        <v>1200</v>
      </c>
      <c r="P21" s="188">
        <v>1199</v>
      </c>
      <c r="Q21" s="188">
        <v>1198</v>
      </c>
      <c r="R21" s="188">
        <v>1197</v>
      </c>
      <c r="S21" s="188">
        <v>1196</v>
      </c>
      <c r="T21" s="188">
        <v>1195</v>
      </c>
      <c r="U21" s="188">
        <v>1196</v>
      </c>
      <c r="V21" s="188">
        <v>1196</v>
      </c>
      <c r="W21" s="188">
        <v>1196</v>
      </c>
      <c r="X21" s="188">
        <v>1197</v>
      </c>
      <c r="Y21" s="188">
        <v>1196</v>
      </c>
      <c r="Z21" s="188">
        <v>28874</v>
      </c>
      <c r="AA21" s="188"/>
    </row>
    <row r="22" spans="1:27" x14ac:dyDescent="0.2">
      <c r="A22" s="187">
        <v>45062</v>
      </c>
      <c r="B22" s="188">
        <v>1196</v>
      </c>
      <c r="C22" s="188">
        <v>1196</v>
      </c>
      <c r="D22" s="188">
        <v>1197</v>
      </c>
      <c r="E22" s="188">
        <v>1198</v>
      </c>
      <c r="F22" s="188">
        <v>1198</v>
      </c>
      <c r="G22" s="188">
        <v>1199</v>
      </c>
      <c r="H22" s="188">
        <v>1198</v>
      </c>
      <c r="I22" s="188">
        <v>1197</v>
      </c>
      <c r="J22" s="188">
        <v>1195</v>
      </c>
      <c r="K22" s="188">
        <v>1193</v>
      </c>
      <c r="L22" s="188">
        <v>1192</v>
      </c>
      <c r="M22" s="188">
        <v>1190</v>
      </c>
      <c r="N22" s="188">
        <v>1188</v>
      </c>
      <c r="O22" s="188">
        <v>1187</v>
      </c>
      <c r="P22" s="188">
        <v>1186</v>
      </c>
      <c r="Q22" s="188">
        <v>1185</v>
      </c>
      <c r="R22" s="188">
        <v>1186</v>
      </c>
      <c r="S22" s="188">
        <v>1186</v>
      </c>
      <c r="T22" s="188">
        <v>1184</v>
      </c>
      <c r="U22" s="188">
        <v>1184</v>
      </c>
      <c r="V22" s="188">
        <v>1184</v>
      </c>
      <c r="W22" s="188">
        <v>1185</v>
      </c>
      <c r="X22" s="188">
        <v>1186</v>
      </c>
      <c r="Y22" s="188">
        <v>1186</v>
      </c>
      <c r="Z22" s="188">
        <v>28576</v>
      </c>
      <c r="AA22" s="188"/>
    </row>
    <row r="23" spans="1:27" x14ac:dyDescent="0.2">
      <c r="A23" s="187">
        <v>45063</v>
      </c>
      <c r="B23" s="188">
        <v>1188</v>
      </c>
      <c r="C23" s="188">
        <v>1189</v>
      </c>
      <c r="D23" s="188">
        <v>1191</v>
      </c>
      <c r="E23" s="188">
        <v>1192</v>
      </c>
      <c r="F23" s="188">
        <v>1194</v>
      </c>
      <c r="G23" s="188">
        <v>1194</v>
      </c>
      <c r="H23" s="188">
        <v>1196</v>
      </c>
      <c r="I23" s="188">
        <v>1198</v>
      </c>
      <c r="J23" s="188">
        <v>1202</v>
      </c>
      <c r="K23" s="188">
        <v>1203</v>
      </c>
      <c r="L23" s="188">
        <v>1203</v>
      </c>
      <c r="M23" s="188">
        <v>1201</v>
      </c>
      <c r="N23" s="188">
        <v>1202</v>
      </c>
      <c r="O23" s="188">
        <v>1202</v>
      </c>
      <c r="P23" s="188">
        <v>1202</v>
      </c>
      <c r="Q23" s="188">
        <v>1202</v>
      </c>
      <c r="R23" s="188">
        <v>1202</v>
      </c>
      <c r="S23" s="188">
        <v>1201</v>
      </c>
      <c r="T23" s="188">
        <v>1202</v>
      </c>
      <c r="U23" s="188">
        <v>1203</v>
      </c>
      <c r="V23" s="188">
        <v>1204</v>
      </c>
      <c r="W23" s="188">
        <v>1206</v>
      </c>
      <c r="X23" s="188">
        <v>1208</v>
      </c>
      <c r="Y23" s="188">
        <v>1209</v>
      </c>
      <c r="Z23" s="188">
        <v>28794</v>
      </c>
      <c r="AA23" s="188"/>
    </row>
    <row r="24" spans="1:27" x14ac:dyDescent="0.2">
      <c r="A24" s="187">
        <v>45064</v>
      </c>
      <c r="B24" s="188">
        <v>1213</v>
      </c>
      <c r="C24" s="188">
        <v>1213</v>
      </c>
      <c r="D24" s="188">
        <v>1214</v>
      </c>
      <c r="E24" s="188">
        <v>1215</v>
      </c>
      <c r="F24" s="188">
        <v>1216</v>
      </c>
      <c r="G24" s="188">
        <v>1217</v>
      </c>
      <c r="H24" s="188">
        <v>1217</v>
      </c>
      <c r="I24" s="188">
        <v>1215</v>
      </c>
      <c r="J24" s="188">
        <v>1214</v>
      </c>
      <c r="K24" s="188">
        <v>1213</v>
      </c>
      <c r="L24" s="188">
        <v>1191</v>
      </c>
      <c r="M24" s="188">
        <v>1207</v>
      </c>
      <c r="N24" s="188">
        <v>1206</v>
      </c>
      <c r="O24" s="188">
        <v>1205</v>
      </c>
      <c r="P24" s="188">
        <v>1203</v>
      </c>
      <c r="Q24" s="188">
        <v>1203</v>
      </c>
      <c r="R24" s="188">
        <v>1203</v>
      </c>
      <c r="S24" s="188">
        <v>1202</v>
      </c>
      <c r="T24" s="188">
        <v>1201</v>
      </c>
      <c r="U24" s="188">
        <v>1201</v>
      </c>
      <c r="V24" s="188">
        <v>1202</v>
      </c>
      <c r="W24" s="188">
        <v>1204</v>
      </c>
      <c r="X24" s="188">
        <v>1205</v>
      </c>
      <c r="Y24" s="188">
        <v>1206</v>
      </c>
      <c r="Z24" s="188">
        <v>28986</v>
      </c>
      <c r="AA24" s="188"/>
    </row>
    <row r="25" spans="1:27" x14ac:dyDescent="0.2">
      <c r="A25" s="187">
        <v>45065</v>
      </c>
      <c r="B25" s="188">
        <v>1207</v>
      </c>
      <c r="C25" s="188">
        <v>1205</v>
      </c>
      <c r="D25" s="188">
        <v>1205</v>
      </c>
      <c r="E25" s="188">
        <v>1206</v>
      </c>
      <c r="F25" s="188">
        <v>1205</v>
      </c>
      <c r="G25" s="188">
        <v>1203</v>
      </c>
      <c r="H25" s="188">
        <v>1201</v>
      </c>
      <c r="I25" s="188">
        <v>1197</v>
      </c>
      <c r="J25" s="188">
        <v>1195</v>
      </c>
      <c r="K25" s="188">
        <v>1195</v>
      </c>
      <c r="L25" s="188">
        <v>1194</v>
      </c>
      <c r="M25" s="188">
        <v>1194</v>
      </c>
      <c r="N25" s="188">
        <v>1194</v>
      </c>
      <c r="O25" s="188">
        <v>1194</v>
      </c>
      <c r="P25" s="188">
        <v>1194</v>
      </c>
      <c r="Q25" s="188">
        <v>1193</v>
      </c>
      <c r="R25" s="188">
        <v>1193</v>
      </c>
      <c r="S25" s="188">
        <v>1193</v>
      </c>
      <c r="T25" s="188">
        <v>1194</v>
      </c>
      <c r="U25" s="188">
        <v>1195</v>
      </c>
      <c r="V25" s="188">
        <v>1195</v>
      </c>
      <c r="W25" s="188">
        <v>1196</v>
      </c>
      <c r="X25" s="188">
        <v>1198</v>
      </c>
      <c r="Y25" s="188">
        <v>1199</v>
      </c>
      <c r="Z25" s="188">
        <v>28745</v>
      </c>
      <c r="AA25" s="188"/>
    </row>
    <row r="26" spans="1:27" x14ac:dyDescent="0.2">
      <c r="A26" s="187">
        <v>45066</v>
      </c>
      <c r="B26" s="188">
        <v>1199</v>
      </c>
      <c r="C26" s="188">
        <v>1200</v>
      </c>
      <c r="D26" s="188">
        <v>1200</v>
      </c>
      <c r="E26" s="188">
        <v>1200</v>
      </c>
      <c r="F26" s="188">
        <v>1199</v>
      </c>
      <c r="G26" s="188">
        <v>1200</v>
      </c>
      <c r="H26" s="188">
        <v>1199</v>
      </c>
      <c r="I26" s="188">
        <v>1198</v>
      </c>
      <c r="J26" s="188">
        <v>1197</v>
      </c>
      <c r="K26" s="188">
        <v>1196</v>
      </c>
      <c r="L26" s="188">
        <v>1195</v>
      </c>
      <c r="M26" s="188">
        <v>1194</v>
      </c>
      <c r="N26" s="188">
        <v>1191</v>
      </c>
      <c r="O26" s="188">
        <v>1190</v>
      </c>
      <c r="P26" s="188">
        <v>1189</v>
      </c>
      <c r="Q26" s="188">
        <v>1188</v>
      </c>
      <c r="R26" s="188">
        <v>1185</v>
      </c>
      <c r="S26" s="188">
        <v>1184</v>
      </c>
      <c r="T26" s="188">
        <v>1185</v>
      </c>
      <c r="U26" s="188">
        <v>1183</v>
      </c>
      <c r="V26" s="188">
        <v>1183</v>
      </c>
      <c r="W26" s="188">
        <v>1183</v>
      </c>
      <c r="X26" s="188">
        <v>1184</v>
      </c>
      <c r="Y26" s="188">
        <v>1186</v>
      </c>
      <c r="Z26" s="188">
        <v>28608</v>
      </c>
      <c r="AA26" s="188"/>
    </row>
    <row r="27" spans="1:27" x14ac:dyDescent="0.2">
      <c r="A27" s="187">
        <v>45067</v>
      </c>
      <c r="B27" s="188">
        <v>1190</v>
      </c>
      <c r="C27" s="188">
        <v>1192</v>
      </c>
      <c r="D27" s="188">
        <v>1195</v>
      </c>
      <c r="E27" s="188">
        <v>1199</v>
      </c>
      <c r="F27" s="188">
        <v>1200</v>
      </c>
      <c r="G27" s="188">
        <v>1202</v>
      </c>
      <c r="H27" s="188">
        <v>1203</v>
      </c>
      <c r="I27" s="188">
        <v>1204</v>
      </c>
      <c r="J27" s="188">
        <v>1205</v>
      </c>
      <c r="K27" s="188">
        <v>1204</v>
      </c>
      <c r="L27" s="188">
        <v>1201</v>
      </c>
      <c r="M27" s="188">
        <v>1199</v>
      </c>
      <c r="N27" s="188">
        <v>1198</v>
      </c>
      <c r="O27" s="188">
        <v>1197</v>
      </c>
      <c r="P27" s="188">
        <v>1195</v>
      </c>
      <c r="Q27" s="188">
        <v>1192</v>
      </c>
      <c r="R27" s="188">
        <v>1191</v>
      </c>
      <c r="S27" s="188">
        <v>1189</v>
      </c>
      <c r="T27" s="188">
        <v>1188</v>
      </c>
      <c r="U27" s="188">
        <v>1188</v>
      </c>
      <c r="V27" s="188">
        <v>1189</v>
      </c>
      <c r="W27" s="188">
        <v>1190</v>
      </c>
      <c r="X27" s="188">
        <v>1192</v>
      </c>
      <c r="Y27" s="188">
        <v>1193</v>
      </c>
      <c r="Z27" s="188">
        <v>28696</v>
      </c>
      <c r="AA27" s="188"/>
    </row>
    <row r="28" spans="1:27" x14ac:dyDescent="0.2">
      <c r="A28" s="187">
        <v>45068</v>
      </c>
      <c r="B28" s="188">
        <v>1193</v>
      </c>
      <c r="C28" s="188">
        <v>1193</v>
      </c>
      <c r="D28" s="188">
        <v>1194</v>
      </c>
      <c r="E28" s="188">
        <v>1193</v>
      </c>
      <c r="F28" s="188">
        <v>1193</v>
      </c>
      <c r="G28" s="188">
        <v>1194</v>
      </c>
      <c r="H28" s="188">
        <v>1196</v>
      </c>
      <c r="I28" s="188">
        <v>1197</v>
      </c>
      <c r="J28" s="188">
        <v>1196</v>
      </c>
      <c r="K28" s="188">
        <v>1194</v>
      </c>
      <c r="L28" s="188">
        <v>1191</v>
      </c>
      <c r="M28" s="188">
        <v>1189</v>
      </c>
      <c r="N28" s="188">
        <v>1188</v>
      </c>
      <c r="O28" s="188">
        <v>1188</v>
      </c>
      <c r="P28" s="188">
        <v>1188</v>
      </c>
      <c r="Q28" s="188">
        <v>1187</v>
      </c>
      <c r="R28" s="188">
        <v>1186</v>
      </c>
      <c r="S28" s="188">
        <v>1187</v>
      </c>
      <c r="T28" s="188">
        <v>1187</v>
      </c>
      <c r="U28" s="188">
        <v>1186</v>
      </c>
      <c r="V28" s="188">
        <v>1187</v>
      </c>
      <c r="W28" s="188">
        <v>1190</v>
      </c>
      <c r="X28" s="188">
        <v>1193</v>
      </c>
      <c r="Y28" s="188">
        <v>1195</v>
      </c>
      <c r="Z28" s="188">
        <v>28585</v>
      </c>
      <c r="AA28" s="188"/>
    </row>
    <row r="29" spans="1:27" x14ac:dyDescent="0.2">
      <c r="A29" s="187">
        <v>45069</v>
      </c>
      <c r="B29" s="188">
        <v>1198</v>
      </c>
      <c r="C29" s="188">
        <v>1199</v>
      </c>
      <c r="D29" s="188">
        <v>1200</v>
      </c>
      <c r="E29" s="188">
        <v>1201</v>
      </c>
      <c r="F29" s="188">
        <v>1202</v>
      </c>
      <c r="G29" s="188">
        <v>1202</v>
      </c>
      <c r="H29" s="188">
        <v>1202</v>
      </c>
      <c r="I29" s="188">
        <v>1202</v>
      </c>
      <c r="J29" s="188">
        <v>1201</v>
      </c>
      <c r="K29" s="188">
        <v>1199</v>
      </c>
      <c r="L29" s="188">
        <v>1198</v>
      </c>
      <c r="M29" s="188">
        <v>1196</v>
      </c>
      <c r="N29" s="188">
        <v>1195</v>
      </c>
      <c r="O29" s="188">
        <v>1194</v>
      </c>
      <c r="P29" s="188">
        <v>1193</v>
      </c>
      <c r="Q29" s="188">
        <v>1192</v>
      </c>
      <c r="R29" s="188">
        <v>1192</v>
      </c>
      <c r="S29" s="188">
        <v>1192</v>
      </c>
      <c r="T29" s="188">
        <v>1194</v>
      </c>
      <c r="U29" s="188">
        <v>1196</v>
      </c>
      <c r="V29" s="188">
        <v>1200</v>
      </c>
      <c r="W29" s="188">
        <v>1202</v>
      </c>
      <c r="X29" s="188">
        <v>1202</v>
      </c>
      <c r="Y29" s="188">
        <v>1204</v>
      </c>
      <c r="Z29" s="188">
        <v>28756</v>
      </c>
      <c r="AA29" s="188"/>
    </row>
    <row r="30" spans="1:27" x14ac:dyDescent="0.2">
      <c r="A30" s="187">
        <v>45070</v>
      </c>
      <c r="B30" s="188">
        <v>1206</v>
      </c>
      <c r="C30" s="188">
        <v>1207</v>
      </c>
      <c r="D30" s="188">
        <v>1208</v>
      </c>
      <c r="E30" s="188">
        <v>1208</v>
      </c>
      <c r="F30" s="188">
        <v>1208</v>
      </c>
      <c r="G30" s="188">
        <v>1207</v>
      </c>
      <c r="H30" s="188">
        <v>1207</v>
      </c>
      <c r="I30" s="188">
        <v>1207</v>
      </c>
      <c r="J30" s="188">
        <v>1205</v>
      </c>
      <c r="K30" s="188">
        <v>1204</v>
      </c>
      <c r="L30" s="188">
        <v>1203</v>
      </c>
      <c r="M30" s="188">
        <v>1201</v>
      </c>
      <c r="N30" s="188">
        <v>1199</v>
      </c>
      <c r="O30" s="188">
        <v>1195</v>
      </c>
      <c r="P30" s="188">
        <v>1191</v>
      </c>
      <c r="Q30" s="188">
        <v>1188</v>
      </c>
      <c r="R30" s="188">
        <v>1189</v>
      </c>
      <c r="S30" s="188">
        <v>1188</v>
      </c>
      <c r="T30" s="188">
        <v>1186</v>
      </c>
      <c r="U30" s="188">
        <v>1183</v>
      </c>
      <c r="V30" s="188">
        <v>1183</v>
      </c>
      <c r="W30" s="188">
        <v>1184</v>
      </c>
      <c r="X30" s="188">
        <v>1187</v>
      </c>
      <c r="Y30" s="188">
        <v>1188</v>
      </c>
      <c r="Z30" s="188">
        <v>28732</v>
      </c>
      <c r="AA30" s="188"/>
    </row>
    <row r="31" spans="1:27" x14ac:dyDescent="0.2">
      <c r="A31" s="187">
        <v>45071</v>
      </c>
      <c r="B31" s="188">
        <v>1193</v>
      </c>
      <c r="C31" s="188">
        <v>1196</v>
      </c>
      <c r="D31" s="188">
        <v>1199</v>
      </c>
      <c r="E31" s="188">
        <v>1202</v>
      </c>
      <c r="F31" s="188">
        <v>1202</v>
      </c>
      <c r="G31" s="188">
        <v>1204</v>
      </c>
      <c r="H31" s="188">
        <v>1206</v>
      </c>
      <c r="I31" s="188">
        <v>1207</v>
      </c>
      <c r="J31" s="188">
        <v>1207</v>
      </c>
      <c r="K31" s="188">
        <v>1208</v>
      </c>
      <c r="L31" s="188">
        <v>1207</v>
      </c>
      <c r="M31" s="188">
        <v>1207</v>
      </c>
      <c r="N31" s="188">
        <v>1205</v>
      </c>
      <c r="O31" s="188">
        <v>1204</v>
      </c>
      <c r="P31" s="188">
        <v>1202</v>
      </c>
      <c r="Q31" s="188">
        <v>1201</v>
      </c>
      <c r="R31" s="188">
        <v>1201</v>
      </c>
      <c r="S31" s="188">
        <v>1201</v>
      </c>
      <c r="T31" s="188">
        <v>1199</v>
      </c>
      <c r="U31" s="188">
        <v>1197</v>
      </c>
      <c r="V31" s="188">
        <v>1199</v>
      </c>
      <c r="W31" s="188">
        <v>1199</v>
      </c>
      <c r="X31" s="188">
        <v>1199</v>
      </c>
      <c r="Y31" s="188">
        <v>1200</v>
      </c>
      <c r="Z31" s="188">
        <v>28845</v>
      </c>
      <c r="AA31" s="188"/>
    </row>
    <row r="32" spans="1:27" x14ac:dyDescent="0.2">
      <c r="A32" s="187">
        <v>45072</v>
      </c>
      <c r="B32" s="188">
        <v>1201</v>
      </c>
      <c r="C32" s="188">
        <v>1202</v>
      </c>
      <c r="D32" s="188">
        <v>1204</v>
      </c>
      <c r="E32" s="188">
        <v>1204</v>
      </c>
      <c r="F32" s="188">
        <v>1204</v>
      </c>
      <c r="G32" s="188">
        <v>1204</v>
      </c>
      <c r="H32" s="188">
        <v>1205</v>
      </c>
      <c r="I32" s="188">
        <v>1204</v>
      </c>
      <c r="J32" s="188">
        <v>1202</v>
      </c>
      <c r="K32" s="188">
        <v>1201</v>
      </c>
      <c r="L32" s="188">
        <v>1201</v>
      </c>
      <c r="M32" s="188">
        <v>1200</v>
      </c>
      <c r="N32" s="188">
        <v>1199</v>
      </c>
      <c r="O32" s="188">
        <v>1198</v>
      </c>
      <c r="P32" s="188">
        <v>1198</v>
      </c>
      <c r="Q32" s="188">
        <v>1200</v>
      </c>
      <c r="R32" s="188">
        <v>1198</v>
      </c>
      <c r="S32" s="188">
        <v>1194</v>
      </c>
      <c r="T32" s="188">
        <v>1195</v>
      </c>
      <c r="U32" s="188">
        <v>1195</v>
      </c>
      <c r="V32" s="188">
        <v>1196</v>
      </c>
      <c r="W32" s="188">
        <v>1198</v>
      </c>
      <c r="X32" s="188">
        <v>1199</v>
      </c>
      <c r="Y32" s="188">
        <v>1200</v>
      </c>
      <c r="Z32" s="188">
        <v>28802</v>
      </c>
      <c r="AA32" s="188"/>
    </row>
    <row r="33" spans="1:27" x14ac:dyDescent="0.2">
      <c r="A33" s="187">
        <v>45073</v>
      </c>
      <c r="B33" s="188">
        <v>1207</v>
      </c>
      <c r="C33" s="188">
        <v>1207</v>
      </c>
      <c r="D33" s="188">
        <v>1206</v>
      </c>
      <c r="E33" s="188">
        <v>1208</v>
      </c>
      <c r="F33" s="188">
        <v>1209</v>
      </c>
      <c r="G33" s="188">
        <v>1210</v>
      </c>
      <c r="H33" s="188">
        <v>1211</v>
      </c>
      <c r="I33" s="188">
        <v>1211</v>
      </c>
      <c r="J33" s="188">
        <v>1209</v>
      </c>
      <c r="K33" s="188">
        <v>1208</v>
      </c>
      <c r="L33" s="188">
        <v>1206</v>
      </c>
      <c r="M33" s="188">
        <v>1204</v>
      </c>
      <c r="N33" s="188">
        <v>1202</v>
      </c>
      <c r="O33" s="188">
        <v>1198</v>
      </c>
      <c r="P33" s="188">
        <v>1198</v>
      </c>
      <c r="Q33" s="188">
        <v>1197</v>
      </c>
      <c r="R33" s="188">
        <v>1196</v>
      </c>
      <c r="S33" s="188">
        <v>1197</v>
      </c>
      <c r="T33" s="188">
        <v>1199</v>
      </c>
      <c r="U33" s="188">
        <v>1201</v>
      </c>
      <c r="V33" s="188">
        <v>1202</v>
      </c>
      <c r="W33" s="188">
        <v>1203</v>
      </c>
      <c r="X33" s="188">
        <v>1206</v>
      </c>
      <c r="Y33" s="188">
        <v>1207</v>
      </c>
      <c r="Z33" s="188">
        <v>28902</v>
      </c>
      <c r="AA33" s="188"/>
    </row>
    <row r="34" spans="1:27" x14ac:dyDescent="0.2">
      <c r="A34" s="187">
        <v>45074</v>
      </c>
      <c r="B34" s="188">
        <v>1200</v>
      </c>
      <c r="C34" s="188">
        <v>1201</v>
      </c>
      <c r="D34" s="188">
        <v>1201</v>
      </c>
      <c r="E34" s="188">
        <v>1202</v>
      </c>
      <c r="F34" s="188">
        <v>1201</v>
      </c>
      <c r="G34" s="188">
        <v>1202</v>
      </c>
      <c r="H34" s="188">
        <v>1202</v>
      </c>
      <c r="I34" s="188">
        <v>1200</v>
      </c>
      <c r="J34" s="188">
        <v>1198</v>
      </c>
      <c r="K34" s="188">
        <v>1196</v>
      </c>
      <c r="L34" s="188">
        <v>1197</v>
      </c>
      <c r="M34" s="188">
        <v>1197</v>
      </c>
      <c r="N34" s="188">
        <v>1192</v>
      </c>
      <c r="O34" s="188">
        <v>1191</v>
      </c>
      <c r="P34" s="188">
        <v>1190</v>
      </c>
      <c r="Q34" s="188">
        <v>1188</v>
      </c>
      <c r="R34" s="188">
        <v>1187</v>
      </c>
      <c r="S34" s="188">
        <v>1187</v>
      </c>
      <c r="T34" s="188">
        <v>1186</v>
      </c>
      <c r="U34" s="188">
        <v>1187</v>
      </c>
      <c r="V34" s="188">
        <v>1186</v>
      </c>
      <c r="W34" s="188">
        <v>1185</v>
      </c>
      <c r="X34" s="188">
        <v>1186</v>
      </c>
      <c r="Y34" s="188">
        <v>1188</v>
      </c>
      <c r="Z34" s="188">
        <v>28650</v>
      </c>
      <c r="AA34" s="188"/>
    </row>
    <row r="35" spans="1:27" x14ac:dyDescent="0.2">
      <c r="A35" s="187">
        <v>45075</v>
      </c>
      <c r="B35" s="188">
        <v>1201</v>
      </c>
      <c r="C35" s="188">
        <v>1201</v>
      </c>
      <c r="D35" s="188">
        <v>1201</v>
      </c>
      <c r="E35" s="188">
        <v>1203</v>
      </c>
      <c r="F35" s="188">
        <v>1204</v>
      </c>
      <c r="G35" s="188">
        <v>1204</v>
      </c>
      <c r="H35" s="188">
        <v>1204</v>
      </c>
      <c r="I35" s="188">
        <v>1201</v>
      </c>
      <c r="J35" s="188">
        <v>1196</v>
      </c>
      <c r="K35" s="188">
        <v>1197</v>
      </c>
      <c r="L35" s="188">
        <v>1199</v>
      </c>
      <c r="M35" s="188">
        <v>1198</v>
      </c>
      <c r="N35" s="188">
        <v>1130</v>
      </c>
      <c r="O35" s="188">
        <v>1016</v>
      </c>
      <c r="P35" s="188">
        <v>1077</v>
      </c>
      <c r="Q35" s="188">
        <v>1117</v>
      </c>
      <c r="R35" s="188">
        <v>1140</v>
      </c>
      <c r="S35" s="188">
        <v>1164</v>
      </c>
      <c r="T35" s="188">
        <v>1182</v>
      </c>
      <c r="U35" s="188">
        <v>1189</v>
      </c>
      <c r="V35" s="188">
        <v>1198</v>
      </c>
      <c r="W35" s="188">
        <v>1203</v>
      </c>
      <c r="X35" s="188">
        <v>1207</v>
      </c>
      <c r="Y35" s="188">
        <v>1208</v>
      </c>
      <c r="Z35" s="188">
        <v>28240</v>
      </c>
      <c r="AA35" s="188"/>
    </row>
    <row r="36" spans="1:27" x14ac:dyDescent="0.2">
      <c r="A36" s="187">
        <v>45076</v>
      </c>
      <c r="B36" s="188">
        <v>1207</v>
      </c>
      <c r="C36" s="188">
        <v>1207</v>
      </c>
      <c r="D36" s="188">
        <v>1207</v>
      </c>
      <c r="E36" s="188">
        <v>1207</v>
      </c>
      <c r="F36" s="188">
        <v>1207</v>
      </c>
      <c r="G36" s="188">
        <v>1209</v>
      </c>
      <c r="H36" s="188">
        <v>1208</v>
      </c>
      <c r="I36" s="188">
        <v>1208</v>
      </c>
      <c r="J36" s="188">
        <v>1207</v>
      </c>
      <c r="K36" s="188">
        <v>1205</v>
      </c>
      <c r="L36" s="188">
        <v>1203</v>
      </c>
      <c r="M36" s="188">
        <v>1201</v>
      </c>
      <c r="N36" s="188">
        <v>1200</v>
      </c>
      <c r="O36" s="188">
        <v>1198</v>
      </c>
      <c r="P36" s="188">
        <v>1197</v>
      </c>
      <c r="Q36" s="188">
        <v>1196</v>
      </c>
      <c r="R36" s="188">
        <v>1195</v>
      </c>
      <c r="S36" s="188">
        <v>1195</v>
      </c>
      <c r="T36" s="188">
        <v>1195</v>
      </c>
      <c r="U36" s="188">
        <v>1198</v>
      </c>
      <c r="V36" s="188">
        <v>1199</v>
      </c>
      <c r="W36" s="188">
        <v>1203</v>
      </c>
      <c r="X36" s="188">
        <v>1206</v>
      </c>
      <c r="Y36" s="188">
        <v>1208</v>
      </c>
      <c r="Z36" s="188">
        <v>28866</v>
      </c>
      <c r="AA36" s="188"/>
    </row>
    <row r="37" spans="1:27" x14ac:dyDescent="0.2">
      <c r="A37" s="187">
        <v>45077</v>
      </c>
      <c r="B37" s="188">
        <v>1210</v>
      </c>
      <c r="C37" s="188">
        <v>1210</v>
      </c>
      <c r="D37" s="188">
        <v>1210</v>
      </c>
      <c r="E37" s="188">
        <v>1210</v>
      </c>
      <c r="F37" s="188">
        <v>1211</v>
      </c>
      <c r="G37" s="188">
        <v>1212</v>
      </c>
      <c r="H37" s="188">
        <v>1212</v>
      </c>
      <c r="I37" s="188">
        <v>1210</v>
      </c>
      <c r="J37" s="188">
        <v>1208</v>
      </c>
      <c r="K37" s="188">
        <v>1207</v>
      </c>
      <c r="L37" s="188">
        <v>1203</v>
      </c>
      <c r="M37" s="188">
        <v>1200</v>
      </c>
      <c r="N37" s="188">
        <v>1198</v>
      </c>
      <c r="O37" s="188">
        <v>1197</v>
      </c>
      <c r="P37" s="188">
        <v>1196</v>
      </c>
      <c r="Q37" s="188">
        <v>1195</v>
      </c>
      <c r="R37" s="188">
        <v>1192</v>
      </c>
      <c r="S37" s="188">
        <v>1191</v>
      </c>
      <c r="T37" s="188">
        <v>1191</v>
      </c>
      <c r="U37" s="188">
        <v>1190</v>
      </c>
      <c r="V37" s="188">
        <v>1191</v>
      </c>
      <c r="W37" s="188">
        <v>1192</v>
      </c>
      <c r="X37" s="188">
        <v>1194</v>
      </c>
      <c r="Y37" s="188">
        <v>1195</v>
      </c>
      <c r="Z37" s="188">
        <v>28825</v>
      </c>
      <c r="AA37" s="188"/>
    </row>
    <row r="38" spans="1:27" s="202" customFormat="1" ht="15.75" x14ac:dyDescent="0.25">
      <c r="A38" s="198" t="s">
        <v>107</v>
      </c>
      <c r="B38" s="199">
        <v>28980</v>
      </c>
      <c r="C38" s="199">
        <v>29157</v>
      </c>
      <c r="D38" s="199">
        <v>29373</v>
      </c>
      <c r="E38" s="199">
        <v>29473</v>
      </c>
      <c r="F38" s="199">
        <v>29484</v>
      </c>
      <c r="G38" s="199">
        <v>29578</v>
      </c>
      <c r="H38" s="199">
        <v>29613</v>
      </c>
      <c r="I38" s="199">
        <v>29588</v>
      </c>
      <c r="J38" s="199">
        <v>29450</v>
      </c>
      <c r="K38" s="199">
        <v>29499</v>
      </c>
      <c r="L38" s="199">
        <v>29539</v>
      </c>
      <c r="M38" s="199">
        <v>29628</v>
      </c>
      <c r="N38" s="199">
        <v>29693</v>
      </c>
      <c r="O38" s="199">
        <v>29625</v>
      </c>
      <c r="P38" s="199">
        <v>29704</v>
      </c>
      <c r="Q38" s="199">
        <v>29765</v>
      </c>
      <c r="R38" s="199">
        <v>29647</v>
      </c>
      <c r="S38" s="199">
        <v>29668</v>
      </c>
      <c r="T38" s="199">
        <v>29807</v>
      </c>
      <c r="U38" s="199">
        <v>29861</v>
      </c>
      <c r="V38" s="199">
        <v>29949</v>
      </c>
      <c r="W38" s="199">
        <v>30017</v>
      </c>
      <c r="X38" s="199">
        <v>30035</v>
      </c>
      <c r="Y38" s="199">
        <v>30112</v>
      </c>
      <c r="Z38" s="199">
        <v>711245</v>
      </c>
    </row>
    <row r="39" spans="1:27" x14ac:dyDescent="0.2">
      <c r="A39" s="185" t="s">
        <v>0</v>
      </c>
      <c r="B39" s="186">
        <f>SUM(Z7:Z37)</f>
        <v>711245</v>
      </c>
      <c r="C39" s="186"/>
      <c r="D39" s="186"/>
      <c r="E39" s="186"/>
    </row>
    <row r="40" spans="1:27" ht="15.75" x14ac:dyDescent="0.25">
      <c r="A40" s="194" t="s">
        <v>102</v>
      </c>
      <c r="B40" s="195">
        <v>0</v>
      </c>
      <c r="C40" s="186"/>
      <c r="D40" s="186"/>
      <c r="E40" s="186"/>
    </row>
    <row r="41" spans="1:27" ht="15.75" x14ac:dyDescent="0.25">
      <c r="A41" s="194" t="s">
        <v>124</v>
      </c>
      <c r="B41" s="186">
        <f>B39+B40</f>
        <v>711245</v>
      </c>
      <c r="C41" s="186"/>
      <c r="D41" s="186"/>
      <c r="E41" s="186"/>
    </row>
    <row r="42" spans="1:27" ht="15.75" x14ac:dyDescent="0.25">
      <c r="A42" s="178" t="s">
        <v>104</v>
      </c>
      <c r="B42" s="179">
        <f>SUM(B7:Y11,C12:M12)</f>
        <v>-3046</v>
      </c>
    </row>
    <row r="43" spans="1:27" ht="15.75" x14ac:dyDescent="0.25">
      <c r="A43" s="178" t="s">
        <v>103</v>
      </c>
      <c r="B43" s="180">
        <f>B41-B42</f>
        <v>714291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0.39997558519241921"/>
  </sheetPr>
  <dimension ref="A1:AB44"/>
  <sheetViews>
    <sheetView zoomScale="70" zoomScaleNormal="70" workbookViewId="0">
      <selection activeCell="B40" sqref="B40"/>
    </sheetView>
  </sheetViews>
  <sheetFormatPr defaultRowHeight="15" x14ac:dyDescent="0.2"/>
  <cols>
    <col min="1" max="1" width="20.21875" customWidth="1"/>
    <col min="2" max="2" width="12.77734375" customWidth="1"/>
    <col min="3" max="27" width="8.33203125" customWidth="1"/>
  </cols>
  <sheetData>
    <row r="1" spans="1:28" x14ac:dyDescent="0.2">
      <c r="A1" s="181" t="s">
        <v>14</v>
      </c>
    </row>
    <row r="2" spans="1:28" x14ac:dyDescent="0.2">
      <c r="A2" s="181" t="s">
        <v>49</v>
      </c>
    </row>
    <row r="3" spans="1:28" x14ac:dyDescent="0.2">
      <c r="A3" t="s">
        <v>15</v>
      </c>
      <c r="D3" s="182"/>
    </row>
    <row r="4" spans="1:28" x14ac:dyDescent="0.2">
      <c r="A4" s="183"/>
      <c r="C4" s="182"/>
      <c r="D4" s="182"/>
    </row>
    <row r="5" spans="1:28" x14ac:dyDescent="0.2">
      <c r="A5" s="183"/>
    </row>
    <row r="6" spans="1:28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8" x14ac:dyDescent="0.2">
      <c r="A7" s="187">
        <v>44774</v>
      </c>
      <c r="B7" s="188">
        <v>1165</v>
      </c>
      <c r="C7" s="188">
        <v>1166</v>
      </c>
      <c r="D7" s="188">
        <v>1167</v>
      </c>
      <c r="E7" s="188">
        <v>1170</v>
      </c>
      <c r="F7" s="188">
        <v>1168</v>
      </c>
      <c r="G7" s="188">
        <v>1171</v>
      </c>
      <c r="H7" s="188">
        <v>1171</v>
      </c>
      <c r="I7" s="188">
        <v>1171</v>
      </c>
      <c r="J7" s="188">
        <v>1170</v>
      </c>
      <c r="K7" s="188">
        <v>1170</v>
      </c>
      <c r="L7" s="188">
        <v>1171</v>
      </c>
      <c r="M7" s="188">
        <v>1169</v>
      </c>
      <c r="N7" s="188">
        <v>1169</v>
      </c>
      <c r="O7" s="188">
        <v>1165</v>
      </c>
      <c r="P7" s="188">
        <v>1163</v>
      </c>
      <c r="Q7" s="188">
        <v>1164</v>
      </c>
      <c r="R7" s="188">
        <v>1162</v>
      </c>
      <c r="S7" s="188">
        <v>1160</v>
      </c>
      <c r="T7" s="188">
        <v>1161</v>
      </c>
      <c r="U7" s="188">
        <v>1159</v>
      </c>
      <c r="V7" s="188">
        <v>1160</v>
      </c>
      <c r="W7" s="188">
        <v>1159</v>
      </c>
      <c r="X7" s="188">
        <v>1161</v>
      </c>
      <c r="Y7" s="188">
        <v>1164</v>
      </c>
      <c r="Z7" s="188">
        <v>27976</v>
      </c>
      <c r="AB7" s="188"/>
    </row>
    <row r="8" spans="1:28" x14ac:dyDescent="0.2">
      <c r="A8" s="187">
        <v>44775</v>
      </c>
      <c r="B8" s="188">
        <v>1162</v>
      </c>
      <c r="C8" s="188">
        <v>1163</v>
      </c>
      <c r="D8" s="188">
        <v>1162</v>
      </c>
      <c r="E8" s="188">
        <v>1161</v>
      </c>
      <c r="F8" s="188">
        <v>1162</v>
      </c>
      <c r="G8" s="188">
        <v>1162</v>
      </c>
      <c r="H8" s="188">
        <v>1161</v>
      </c>
      <c r="I8" s="188">
        <v>1161</v>
      </c>
      <c r="J8" s="188">
        <v>1160</v>
      </c>
      <c r="K8" s="188">
        <v>1159</v>
      </c>
      <c r="L8" s="188">
        <v>1160</v>
      </c>
      <c r="M8" s="188">
        <v>1158</v>
      </c>
      <c r="N8" s="188">
        <v>1145</v>
      </c>
      <c r="O8" s="188">
        <v>1139</v>
      </c>
      <c r="P8" s="188">
        <v>1130</v>
      </c>
      <c r="Q8" s="188">
        <v>1121</v>
      </c>
      <c r="R8" s="188">
        <v>1117</v>
      </c>
      <c r="S8" s="188">
        <v>1116</v>
      </c>
      <c r="T8" s="188">
        <v>1116</v>
      </c>
      <c r="U8" s="188">
        <v>1116</v>
      </c>
      <c r="V8" s="188">
        <v>1120</v>
      </c>
      <c r="W8" s="188">
        <v>1125</v>
      </c>
      <c r="X8" s="188">
        <v>1135</v>
      </c>
      <c r="Y8" s="188">
        <v>1146</v>
      </c>
      <c r="Z8" s="188">
        <v>27457</v>
      </c>
      <c r="AB8" s="188"/>
    </row>
    <row r="9" spans="1:28" x14ac:dyDescent="0.2">
      <c r="A9" s="187">
        <v>44776</v>
      </c>
      <c r="B9" s="188">
        <v>1157</v>
      </c>
      <c r="C9" s="188">
        <v>1160</v>
      </c>
      <c r="D9" s="188">
        <v>1162</v>
      </c>
      <c r="E9" s="188">
        <v>1165</v>
      </c>
      <c r="F9" s="188">
        <v>1167</v>
      </c>
      <c r="G9" s="188">
        <v>1169</v>
      </c>
      <c r="H9" s="188">
        <v>1170</v>
      </c>
      <c r="I9" s="188">
        <v>1169</v>
      </c>
      <c r="J9" s="188">
        <v>1167</v>
      </c>
      <c r="K9" s="188">
        <v>1166</v>
      </c>
      <c r="L9" s="188">
        <v>1163</v>
      </c>
      <c r="M9" s="188">
        <v>1161</v>
      </c>
      <c r="N9" s="188">
        <v>1163</v>
      </c>
      <c r="O9" s="188">
        <v>1159</v>
      </c>
      <c r="P9" s="188">
        <v>1157</v>
      </c>
      <c r="Q9" s="188">
        <v>1155</v>
      </c>
      <c r="R9" s="188">
        <v>1149</v>
      </c>
      <c r="S9" s="188">
        <v>1144</v>
      </c>
      <c r="T9" s="188">
        <v>1141</v>
      </c>
      <c r="U9" s="188">
        <v>1142</v>
      </c>
      <c r="V9" s="188">
        <v>1139</v>
      </c>
      <c r="W9" s="188">
        <v>1146</v>
      </c>
      <c r="X9" s="188">
        <v>1157</v>
      </c>
      <c r="Y9" s="188">
        <v>1161</v>
      </c>
      <c r="Z9" s="188">
        <v>27789</v>
      </c>
      <c r="AB9" s="188"/>
    </row>
    <row r="10" spans="1:28" x14ac:dyDescent="0.2">
      <c r="A10" s="187">
        <v>44777</v>
      </c>
      <c r="B10" s="188">
        <v>1160</v>
      </c>
      <c r="C10" s="188">
        <v>1160</v>
      </c>
      <c r="D10" s="188">
        <v>1160</v>
      </c>
      <c r="E10" s="188">
        <v>1161</v>
      </c>
      <c r="F10" s="188">
        <v>1158</v>
      </c>
      <c r="G10" s="188">
        <v>1158</v>
      </c>
      <c r="H10" s="188">
        <v>1158</v>
      </c>
      <c r="I10" s="188">
        <v>1156</v>
      </c>
      <c r="J10" s="188">
        <v>1155</v>
      </c>
      <c r="K10" s="188">
        <v>1118</v>
      </c>
      <c r="L10" s="188">
        <v>1087</v>
      </c>
      <c r="M10" s="188">
        <v>1076</v>
      </c>
      <c r="N10" s="188">
        <v>1074</v>
      </c>
      <c r="O10" s="188">
        <v>1081</v>
      </c>
      <c r="P10" s="188">
        <v>1082</v>
      </c>
      <c r="Q10" s="188">
        <v>1068</v>
      </c>
      <c r="R10" s="188">
        <v>1060</v>
      </c>
      <c r="S10" s="188">
        <v>1062</v>
      </c>
      <c r="T10" s="188">
        <v>1062</v>
      </c>
      <c r="U10" s="188">
        <v>1052</v>
      </c>
      <c r="V10" s="188">
        <v>1088</v>
      </c>
      <c r="W10" s="188">
        <v>1132</v>
      </c>
      <c r="X10" s="188">
        <v>1145</v>
      </c>
      <c r="Y10" s="188">
        <v>1145</v>
      </c>
      <c r="Z10" s="188">
        <v>26758</v>
      </c>
      <c r="AB10" s="188"/>
    </row>
    <row r="11" spans="1:28" x14ac:dyDescent="0.2">
      <c r="A11" s="187">
        <v>44778</v>
      </c>
      <c r="B11" s="188">
        <v>1151</v>
      </c>
      <c r="C11" s="188">
        <v>1149</v>
      </c>
      <c r="D11" s="188">
        <v>1147</v>
      </c>
      <c r="E11" s="188">
        <v>1149</v>
      </c>
      <c r="F11" s="188">
        <v>1148</v>
      </c>
      <c r="G11" s="188">
        <v>1146</v>
      </c>
      <c r="H11" s="188">
        <v>1145</v>
      </c>
      <c r="I11" s="188">
        <v>1146</v>
      </c>
      <c r="J11" s="188">
        <v>1145</v>
      </c>
      <c r="K11" s="188">
        <v>1143</v>
      </c>
      <c r="L11" s="188">
        <v>1142</v>
      </c>
      <c r="M11" s="188">
        <v>1142</v>
      </c>
      <c r="N11" s="188">
        <v>1137</v>
      </c>
      <c r="O11" s="188">
        <v>1121</v>
      </c>
      <c r="P11" s="188">
        <v>1117</v>
      </c>
      <c r="Q11" s="188">
        <v>1097</v>
      </c>
      <c r="R11" s="188">
        <v>1074</v>
      </c>
      <c r="S11" s="188">
        <v>1072</v>
      </c>
      <c r="T11" s="188">
        <v>1073</v>
      </c>
      <c r="U11" s="188">
        <v>1085</v>
      </c>
      <c r="V11" s="188">
        <v>1094</v>
      </c>
      <c r="W11" s="188">
        <v>1110</v>
      </c>
      <c r="X11" s="188">
        <v>1115</v>
      </c>
      <c r="Y11" s="188">
        <v>1116</v>
      </c>
      <c r="Z11" s="188">
        <v>26964</v>
      </c>
      <c r="AB11" s="188"/>
    </row>
    <row r="12" spans="1:28" x14ac:dyDescent="0.2">
      <c r="A12" s="187">
        <v>44779</v>
      </c>
      <c r="B12" s="188">
        <v>1134</v>
      </c>
      <c r="C12" s="188">
        <v>1142</v>
      </c>
      <c r="D12" s="188">
        <v>1144</v>
      </c>
      <c r="E12" s="188">
        <v>1153</v>
      </c>
      <c r="F12" s="188">
        <v>1159</v>
      </c>
      <c r="G12" s="188">
        <v>1158</v>
      </c>
      <c r="H12" s="188">
        <v>1160</v>
      </c>
      <c r="I12" s="188">
        <v>1159</v>
      </c>
      <c r="J12" s="188">
        <v>1158</v>
      </c>
      <c r="K12" s="188">
        <v>1156</v>
      </c>
      <c r="L12" s="188">
        <v>1155</v>
      </c>
      <c r="M12" s="188">
        <v>1156</v>
      </c>
      <c r="N12" s="188">
        <v>1154</v>
      </c>
      <c r="O12" s="188">
        <v>1144</v>
      </c>
      <c r="P12" s="188">
        <v>1118</v>
      </c>
      <c r="Q12" s="188">
        <v>1106</v>
      </c>
      <c r="R12" s="188">
        <v>1103</v>
      </c>
      <c r="S12" s="188">
        <v>1100</v>
      </c>
      <c r="T12" s="188">
        <v>1100</v>
      </c>
      <c r="U12" s="188">
        <v>1100</v>
      </c>
      <c r="V12" s="188">
        <v>1098</v>
      </c>
      <c r="W12" s="188">
        <v>1099</v>
      </c>
      <c r="X12" s="188">
        <v>1098</v>
      </c>
      <c r="Y12" s="188">
        <v>1100</v>
      </c>
      <c r="Z12" s="188">
        <v>27154</v>
      </c>
      <c r="AB12" s="188"/>
    </row>
    <row r="13" spans="1:28" x14ac:dyDescent="0.2">
      <c r="A13" s="187">
        <v>44780</v>
      </c>
      <c r="B13" s="188">
        <v>1104</v>
      </c>
      <c r="C13" s="188">
        <v>1105</v>
      </c>
      <c r="D13" s="188">
        <v>1116</v>
      </c>
      <c r="E13" s="188">
        <v>1121</v>
      </c>
      <c r="F13" s="188">
        <v>1130</v>
      </c>
      <c r="G13" s="188">
        <v>1130</v>
      </c>
      <c r="H13" s="188">
        <v>1133</v>
      </c>
      <c r="I13" s="188">
        <v>1135</v>
      </c>
      <c r="J13" s="188">
        <v>1134</v>
      </c>
      <c r="K13" s="188">
        <v>1134</v>
      </c>
      <c r="L13" s="188">
        <v>1130</v>
      </c>
      <c r="M13" s="188">
        <v>1124</v>
      </c>
      <c r="N13" s="188">
        <v>1112</v>
      </c>
      <c r="O13" s="188">
        <v>1109</v>
      </c>
      <c r="P13" s="188">
        <v>1109</v>
      </c>
      <c r="Q13" s="188">
        <v>1108</v>
      </c>
      <c r="R13" s="188">
        <v>1107</v>
      </c>
      <c r="S13" s="188">
        <v>1107</v>
      </c>
      <c r="T13" s="188">
        <v>1106</v>
      </c>
      <c r="U13" s="188">
        <v>1106</v>
      </c>
      <c r="V13" s="188">
        <v>1106</v>
      </c>
      <c r="W13" s="188">
        <v>1107</v>
      </c>
      <c r="X13" s="188">
        <v>1106</v>
      </c>
      <c r="Y13" s="188">
        <v>1106</v>
      </c>
      <c r="Z13" s="188">
        <v>26785</v>
      </c>
      <c r="AB13" s="188"/>
    </row>
    <row r="14" spans="1:28" x14ac:dyDescent="0.2">
      <c r="A14" s="187">
        <v>44781</v>
      </c>
      <c r="B14" s="188">
        <v>1105</v>
      </c>
      <c r="C14" s="188">
        <v>1105</v>
      </c>
      <c r="D14" s="188">
        <v>1104</v>
      </c>
      <c r="E14" s="188">
        <v>1105</v>
      </c>
      <c r="F14" s="188">
        <v>1105</v>
      </c>
      <c r="G14" s="188">
        <v>1106</v>
      </c>
      <c r="H14" s="188">
        <v>1107</v>
      </c>
      <c r="I14" s="188">
        <v>1111</v>
      </c>
      <c r="J14" s="188">
        <v>1120</v>
      </c>
      <c r="K14" s="188">
        <v>1121</v>
      </c>
      <c r="L14" s="188">
        <v>1111</v>
      </c>
      <c r="M14" s="188">
        <v>1094</v>
      </c>
      <c r="N14" s="188">
        <v>1083</v>
      </c>
      <c r="O14" s="188">
        <v>1078</v>
      </c>
      <c r="P14" s="188">
        <v>1068</v>
      </c>
      <c r="Q14" s="188">
        <v>1067</v>
      </c>
      <c r="R14" s="188">
        <v>1066</v>
      </c>
      <c r="S14" s="188">
        <v>1065</v>
      </c>
      <c r="T14" s="188">
        <v>1066</v>
      </c>
      <c r="U14" s="188">
        <v>1066</v>
      </c>
      <c r="V14" s="188">
        <v>1066</v>
      </c>
      <c r="W14" s="188">
        <v>1067</v>
      </c>
      <c r="X14" s="188">
        <v>1068</v>
      </c>
      <c r="Y14" s="188">
        <v>1068</v>
      </c>
      <c r="Z14" s="188">
        <v>26122</v>
      </c>
      <c r="AB14" s="188"/>
    </row>
    <row r="15" spans="1:28" x14ac:dyDescent="0.2">
      <c r="A15" s="187">
        <v>44782</v>
      </c>
      <c r="B15" s="188">
        <v>1069</v>
      </c>
      <c r="C15" s="188">
        <v>1067</v>
      </c>
      <c r="D15" s="188">
        <v>1069</v>
      </c>
      <c r="E15" s="188">
        <v>1069</v>
      </c>
      <c r="F15" s="188">
        <v>1070</v>
      </c>
      <c r="G15" s="188">
        <v>1091</v>
      </c>
      <c r="H15" s="188">
        <v>1101</v>
      </c>
      <c r="I15" s="188">
        <v>1103</v>
      </c>
      <c r="J15" s="188">
        <v>1103</v>
      </c>
      <c r="K15" s="188">
        <v>1100</v>
      </c>
      <c r="L15" s="188">
        <v>1080</v>
      </c>
      <c r="M15" s="188">
        <v>1064</v>
      </c>
      <c r="N15" s="188">
        <v>1057</v>
      </c>
      <c r="O15" s="188">
        <v>1041</v>
      </c>
      <c r="P15" s="188">
        <v>1032</v>
      </c>
      <c r="Q15" s="188">
        <v>1023</v>
      </c>
      <c r="R15" s="188">
        <v>1022</v>
      </c>
      <c r="S15" s="188">
        <v>1021</v>
      </c>
      <c r="T15" s="188">
        <v>1022</v>
      </c>
      <c r="U15" s="188">
        <v>1039</v>
      </c>
      <c r="V15" s="188">
        <v>1053</v>
      </c>
      <c r="W15" s="188">
        <v>1063</v>
      </c>
      <c r="X15" s="188">
        <v>1089</v>
      </c>
      <c r="Y15" s="188">
        <v>1118</v>
      </c>
      <c r="Z15" s="188">
        <v>25566</v>
      </c>
      <c r="AB15" s="188"/>
    </row>
    <row r="16" spans="1:28" x14ac:dyDescent="0.2">
      <c r="A16" s="187">
        <v>44783</v>
      </c>
      <c r="B16" s="188">
        <v>1112</v>
      </c>
      <c r="C16" s="188">
        <v>1110</v>
      </c>
      <c r="D16" s="188">
        <v>1110</v>
      </c>
      <c r="E16" s="188">
        <v>1111</v>
      </c>
      <c r="F16" s="188">
        <v>1111</v>
      </c>
      <c r="G16" s="188">
        <v>1111</v>
      </c>
      <c r="H16" s="188">
        <v>1115</v>
      </c>
      <c r="I16" s="188">
        <v>1127</v>
      </c>
      <c r="J16" s="188">
        <v>1128</v>
      </c>
      <c r="K16" s="188">
        <v>1103</v>
      </c>
      <c r="L16" s="188">
        <v>1110</v>
      </c>
      <c r="M16" s="188">
        <v>1110</v>
      </c>
      <c r="N16" s="188">
        <v>1095</v>
      </c>
      <c r="O16" s="188">
        <v>1087</v>
      </c>
      <c r="P16" s="188">
        <v>1085</v>
      </c>
      <c r="Q16" s="188">
        <v>1076</v>
      </c>
      <c r="R16" s="188">
        <v>1073</v>
      </c>
      <c r="S16" s="188">
        <v>1071</v>
      </c>
      <c r="T16" s="188">
        <v>1072</v>
      </c>
      <c r="U16" s="188">
        <v>1072</v>
      </c>
      <c r="V16" s="188">
        <v>1076</v>
      </c>
      <c r="W16" s="188">
        <v>1081</v>
      </c>
      <c r="X16" s="188">
        <v>1107</v>
      </c>
      <c r="Y16" s="188">
        <v>1119</v>
      </c>
      <c r="Z16" s="188">
        <v>26372</v>
      </c>
      <c r="AB16" s="188"/>
    </row>
    <row r="17" spans="1:28" x14ac:dyDescent="0.2">
      <c r="A17" s="187">
        <v>44784</v>
      </c>
      <c r="B17" s="188">
        <v>1129</v>
      </c>
      <c r="C17" s="188">
        <v>1136</v>
      </c>
      <c r="D17" s="188">
        <v>1134</v>
      </c>
      <c r="E17" s="188">
        <v>1136</v>
      </c>
      <c r="F17" s="188">
        <v>1137</v>
      </c>
      <c r="G17" s="188">
        <v>1143</v>
      </c>
      <c r="H17" s="188">
        <v>1146</v>
      </c>
      <c r="I17" s="188">
        <v>1146</v>
      </c>
      <c r="J17" s="188">
        <v>1143</v>
      </c>
      <c r="K17" s="188">
        <v>1145</v>
      </c>
      <c r="L17" s="188">
        <v>1145</v>
      </c>
      <c r="M17" s="188">
        <v>1145</v>
      </c>
      <c r="N17" s="188">
        <v>1143</v>
      </c>
      <c r="O17" s="188">
        <v>1141</v>
      </c>
      <c r="P17" s="188">
        <v>1141</v>
      </c>
      <c r="Q17" s="188">
        <v>1141</v>
      </c>
      <c r="R17" s="188">
        <v>1140</v>
      </c>
      <c r="S17" s="188">
        <v>1141</v>
      </c>
      <c r="T17" s="188">
        <v>1140</v>
      </c>
      <c r="U17" s="188">
        <v>1141</v>
      </c>
      <c r="V17" s="188">
        <v>1140</v>
      </c>
      <c r="W17" s="188">
        <v>1139</v>
      </c>
      <c r="X17" s="188">
        <v>1142</v>
      </c>
      <c r="Y17" s="188">
        <v>1143</v>
      </c>
      <c r="Z17" s="188">
        <v>27377</v>
      </c>
      <c r="AB17" s="188"/>
    </row>
    <row r="18" spans="1:28" x14ac:dyDescent="0.2">
      <c r="A18" s="187">
        <v>44785</v>
      </c>
      <c r="B18" s="188">
        <v>1147</v>
      </c>
      <c r="C18" s="188">
        <v>1149</v>
      </c>
      <c r="D18" s="188">
        <v>1153</v>
      </c>
      <c r="E18" s="188">
        <v>1154</v>
      </c>
      <c r="F18" s="188">
        <v>1156</v>
      </c>
      <c r="G18" s="188">
        <v>1158</v>
      </c>
      <c r="H18" s="188">
        <v>1158</v>
      </c>
      <c r="I18" s="188">
        <v>1159</v>
      </c>
      <c r="J18" s="188">
        <v>1162</v>
      </c>
      <c r="K18" s="188">
        <v>1161</v>
      </c>
      <c r="L18" s="188">
        <v>1161</v>
      </c>
      <c r="M18" s="188">
        <v>1156</v>
      </c>
      <c r="N18" s="188">
        <v>1155</v>
      </c>
      <c r="O18" s="188">
        <v>1154</v>
      </c>
      <c r="P18" s="188">
        <v>1152</v>
      </c>
      <c r="Q18" s="188">
        <v>1153</v>
      </c>
      <c r="R18" s="188">
        <v>1152</v>
      </c>
      <c r="S18" s="188">
        <v>1151</v>
      </c>
      <c r="T18" s="188">
        <v>1153</v>
      </c>
      <c r="U18" s="188">
        <v>1155</v>
      </c>
      <c r="V18" s="188">
        <v>1156</v>
      </c>
      <c r="W18" s="188">
        <v>1156</v>
      </c>
      <c r="X18" s="188">
        <v>1156</v>
      </c>
      <c r="Y18" s="188">
        <v>1158</v>
      </c>
      <c r="Z18" s="188">
        <v>27725</v>
      </c>
      <c r="AB18" s="188"/>
    </row>
    <row r="19" spans="1:28" x14ac:dyDescent="0.2">
      <c r="A19" s="187">
        <v>44786</v>
      </c>
      <c r="B19" s="188">
        <v>1160</v>
      </c>
      <c r="C19" s="188">
        <v>1161</v>
      </c>
      <c r="D19" s="188">
        <v>1165</v>
      </c>
      <c r="E19" s="188">
        <v>1165</v>
      </c>
      <c r="F19" s="188">
        <v>1166</v>
      </c>
      <c r="G19" s="188">
        <v>1165</v>
      </c>
      <c r="H19" s="188">
        <v>1165</v>
      </c>
      <c r="I19" s="188">
        <v>1166</v>
      </c>
      <c r="J19" s="188">
        <v>1168</v>
      </c>
      <c r="K19" s="188">
        <v>1165</v>
      </c>
      <c r="L19" s="188">
        <v>1163</v>
      </c>
      <c r="M19" s="188">
        <v>1160</v>
      </c>
      <c r="N19" s="188">
        <v>1160</v>
      </c>
      <c r="O19" s="188">
        <v>1161</v>
      </c>
      <c r="P19" s="188">
        <v>1159</v>
      </c>
      <c r="Q19" s="188">
        <v>1157</v>
      </c>
      <c r="R19" s="188">
        <v>1156</v>
      </c>
      <c r="S19" s="188">
        <v>1155</v>
      </c>
      <c r="T19" s="188">
        <v>1155</v>
      </c>
      <c r="U19" s="188">
        <v>1157</v>
      </c>
      <c r="V19" s="188">
        <v>1158</v>
      </c>
      <c r="W19" s="188">
        <v>1159</v>
      </c>
      <c r="X19" s="188">
        <v>1162</v>
      </c>
      <c r="Y19" s="188">
        <v>1161</v>
      </c>
      <c r="Z19" s="188">
        <v>27869</v>
      </c>
      <c r="AB19" s="188"/>
    </row>
    <row r="20" spans="1:28" x14ac:dyDescent="0.2">
      <c r="A20" s="187">
        <v>44787</v>
      </c>
      <c r="B20" s="188">
        <v>1162</v>
      </c>
      <c r="C20" s="188">
        <v>1157</v>
      </c>
      <c r="D20" s="188">
        <v>1159</v>
      </c>
      <c r="E20" s="188">
        <v>1161</v>
      </c>
      <c r="F20" s="188">
        <v>1160</v>
      </c>
      <c r="G20" s="188">
        <v>1160</v>
      </c>
      <c r="H20" s="188">
        <v>1160</v>
      </c>
      <c r="I20" s="188">
        <v>1160</v>
      </c>
      <c r="J20" s="188">
        <v>1162</v>
      </c>
      <c r="K20" s="188">
        <v>1160</v>
      </c>
      <c r="L20" s="188">
        <v>1157</v>
      </c>
      <c r="M20" s="188">
        <v>1155</v>
      </c>
      <c r="N20" s="188">
        <v>1154</v>
      </c>
      <c r="O20" s="188">
        <v>1150</v>
      </c>
      <c r="P20" s="188">
        <v>1149</v>
      </c>
      <c r="Q20" s="188">
        <v>1147</v>
      </c>
      <c r="R20" s="188">
        <v>1146</v>
      </c>
      <c r="S20" s="188">
        <v>1146</v>
      </c>
      <c r="T20" s="188">
        <v>1146</v>
      </c>
      <c r="U20" s="188">
        <v>1147</v>
      </c>
      <c r="V20" s="188">
        <v>1148</v>
      </c>
      <c r="W20" s="188">
        <v>1151</v>
      </c>
      <c r="X20" s="188">
        <v>1151</v>
      </c>
      <c r="Y20" s="188">
        <v>1151</v>
      </c>
      <c r="Z20" s="188">
        <v>27699</v>
      </c>
      <c r="AB20" s="188"/>
    </row>
    <row r="21" spans="1:28" x14ac:dyDescent="0.2">
      <c r="A21" s="187">
        <v>44788</v>
      </c>
      <c r="B21" s="188">
        <v>1149</v>
      </c>
      <c r="C21" s="188">
        <v>1151</v>
      </c>
      <c r="D21" s="188">
        <v>1151</v>
      </c>
      <c r="E21" s="188">
        <v>1148</v>
      </c>
      <c r="F21" s="188">
        <v>1148</v>
      </c>
      <c r="G21" s="188">
        <v>1144</v>
      </c>
      <c r="H21" s="188">
        <v>1146</v>
      </c>
      <c r="I21" s="188">
        <v>1147</v>
      </c>
      <c r="J21" s="188">
        <v>1149</v>
      </c>
      <c r="K21" s="188">
        <v>1149</v>
      </c>
      <c r="L21" s="188">
        <v>1148</v>
      </c>
      <c r="M21" s="188">
        <v>1149</v>
      </c>
      <c r="N21" s="188">
        <v>1147</v>
      </c>
      <c r="O21" s="188">
        <v>1145</v>
      </c>
      <c r="P21" s="188">
        <v>1145</v>
      </c>
      <c r="Q21" s="188">
        <v>1145</v>
      </c>
      <c r="R21" s="188">
        <v>1144</v>
      </c>
      <c r="S21" s="188">
        <v>1142</v>
      </c>
      <c r="T21" s="188">
        <v>1142</v>
      </c>
      <c r="U21" s="188">
        <v>1144</v>
      </c>
      <c r="V21" s="188">
        <v>1144</v>
      </c>
      <c r="W21" s="188">
        <v>1147</v>
      </c>
      <c r="X21" s="188">
        <v>1148</v>
      </c>
      <c r="Y21" s="188">
        <v>1147</v>
      </c>
      <c r="Z21" s="188">
        <v>27519</v>
      </c>
      <c r="AB21" s="188"/>
    </row>
    <row r="22" spans="1:28" x14ac:dyDescent="0.2">
      <c r="A22" s="187">
        <v>44789</v>
      </c>
      <c r="B22" s="188">
        <v>1149</v>
      </c>
      <c r="C22" s="188">
        <v>1151</v>
      </c>
      <c r="D22" s="188">
        <v>1153</v>
      </c>
      <c r="E22" s="188">
        <v>1151</v>
      </c>
      <c r="F22" s="188">
        <v>1153</v>
      </c>
      <c r="G22" s="188">
        <v>1150</v>
      </c>
      <c r="H22" s="188">
        <v>1150</v>
      </c>
      <c r="I22" s="188">
        <v>1150</v>
      </c>
      <c r="J22" s="188">
        <v>1147</v>
      </c>
      <c r="K22" s="188">
        <v>1145</v>
      </c>
      <c r="L22" s="188">
        <v>1151</v>
      </c>
      <c r="M22" s="188">
        <v>1150</v>
      </c>
      <c r="N22" s="188">
        <v>1143</v>
      </c>
      <c r="O22" s="188">
        <v>1143</v>
      </c>
      <c r="P22" s="188">
        <v>1142</v>
      </c>
      <c r="Q22" s="188">
        <v>1140</v>
      </c>
      <c r="R22" s="188">
        <v>1141</v>
      </c>
      <c r="S22" s="188">
        <v>1141</v>
      </c>
      <c r="T22" s="188">
        <v>1139</v>
      </c>
      <c r="U22" s="188">
        <v>1137</v>
      </c>
      <c r="V22" s="188">
        <v>1139</v>
      </c>
      <c r="W22" s="188">
        <v>1141</v>
      </c>
      <c r="X22" s="188">
        <v>1142</v>
      </c>
      <c r="Y22" s="188">
        <v>1143</v>
      </c>
      <c r="Z22" s="188">
        <v>27491</v>
      </c>
      <c r="AB22" s="188"/>
    </row>
    <row r="23" spans="1:28" x14ac:dyDescent="0.2">
      <c r="A23" s="187">
        <v>44790</v>
      </c>
      <c r="B23" s="188">
        <v>1144</v>
      </c>
      <c r="C23" s="188">
        <v>1144</v>
      </c>
      <c r="D23" s="188">
        <v>1145</v>
      </c>
      <c r="E23" s="188">
        <v>1145</v>
      </c>
      <c r="F23" s="188">
        <v>1144</v>
      </c>
      <c r="G23" s="188">
        <v>1141</v>
      </c>
      <c r="H23" s="188">
        <v>1145</v>
      </c>
      <c r="I23" s="188">
        <v>1142</v>
      </c>
      <c r="J23" s="188">
        <v>1141</v>
      </c>
      <c r="K23" s="188">
        <v>1141</v>
      </c>
      <c r="L23" s="188">
        <v>1139</v>
      </c>
      <c r="M23" s="188">
        <v>1138</v>
      </c>
      <c r="N23" s="188">
        <v>1136</v>
      </c>
      <c r="O23" s="188">
        <v>1135</v>
      </c>
      <c r="P23" s="188">
        <v>1133</v>
      </c>
      <c r="Q23" s="188">
        <v>1134</v>
      </c>
      <c r="R23" s="188">
        <v>1133</v>
      </c>
      <c r="S23" s="188">
        <v>1136</v>
      </c>
      <c r="T23" s="188">
        <v>1136</v>
      </c>
      <c r="U23" s="188">
        <v>1137</v>
      </c>
      <c r="V23" s="188">
        <v>1137</v>
      </c>
      <c r="W23" s="188">
        <v>1136</v>
      </c>
      <c r="X23" s="188">
        <v>1136</v>
      </c>
      <c r="Y23" s="188">
        <v>1137</v>
      </c>
      <c r="Z23" s="188">
        <v>27335</v>
      </c>
      <c r="AB23" s="188"/>
    </row>
    <row r="24" spans="1:28" x14ac:dyDescent="0.2">
      <c r="A24" s="187">
        <v>44791</v>
      </c>
      <c r="B24" s="188">
        <v>1135</v>
      </c>
      <c r="C24" s="188">
        <v>1134</v>
      </c>
      <c r="D24" s="188">
        <v>1135</v>
      </c>
      <c r="E24" s="188">
        <v>1137</v>
      </c>
      <c r="F24" s="188">
        <v>1137</v>
      </c>
      <c r="G24" s="188">
        <v>1138</v>
      </c>
      <c r="H24" s="188">
        <v>1137</v>
      </c>
      <c r="I24" s="188">
        <v>1139</v>
      </c>
      <c r="J24" s="188">
        <v>1138</v>
      </c>
      <c r="K24" s="188">
        <v>1134</v>
      </c>
      <c r="L24" s="188">
        <v>1133</v>
      </c>
      <c r="M24" s="188">
        <v>1132</v>
      </c>
      <c r="N24" s="188">
        <v>1130</v>
      </c>
      <c r="O24" s="188">
        <v>1128</v>
      </c>
      <c r="P24" s="188">
        <v>1127</v>
      </c>
      <c r="Q24" s="188">
        <v>1126</v>
      </c>
      <c r="R24" s="188">
        <v>1125</v>
      </c>
      <c r="S24" s="188">
        <v>1125</v>
      </c>
      <c r="T24" s="188">
        <v>1124</v>
      </c>
      <c r="U24" s="188">
        <v>1123</v>
      </c>
      <c r="V24" s="188">
        <v>1122</v>
      </c>
      <c r="W24" s="188">
        <v>1125</v>
      </c>
      <c r="X24" s="188">
        <v>1126</v>
      </c>
      <c r="Y24" s="188">
        <v>1125</v>
      </c>
      <c r="Z24" s="188">
        <v>27135</v>
      </c>
      <c r="AB24" s="188"/>
    </row>
    <row r="25" spans="1:28" x14ac:dyDescent="0.2">
      <c r="A25" s="187">
        <v>44792</v>
      </c>
      <c r="B25" s="188">
        <v>1127</v>
      </c>
      <c r="C25" s="188">
        <v>1124</v>
      </c>
      <c r="D25" s="188">
        <v>1124</v>
      </c>
      <c r="E25" s="188">
        <v>1126</v>
      </c>
      <c r="F25" s="188">
        <v>1126</v>
      </c>
      <c r="G25" s="188">
        <v>1125</v>
      </c>
      <c r="H25" s="188">
        <v>1124</v>
      </c>
      <c r="I25" s="188">
        <v>1123</v>
      </c>
      <c r="J25" s="188">
        <v>1123</v>
      </c>
      <c r="K25" s="188">
        <v>1122</v>
      </c>
      <c r="L25" s="188">
        <v>1119</v>
      </c>
      <c r="M25" s="188">
        <v>1118</v>
      </c>
      <c r="N25" s="188">
        <v>1117</v>
      </c>
      <c r="O25" s="188">
        <v>1116</v>
      </c>
      <c r="P25" s="188">
        <v>1115</v>
      </c>
      <c r="Q25" s="188">
        <v>1116</v>
      </c>
      <c r="R25" s="188">
        <v>1114</v>
      </c>
      <c r="S25" s="188">
        <v>1114</v>
      </c>
      <c r="T25" s="188">
        <v>1114</v>
      </c>
      <c r="U25" s="188">
        <v>1113</v>
      </c>
      <c r="V25" s="188">
        <v>1115</v>
      </c>
      <c r="W25" s="188">
        <v>1115</v>
      </c>
      <c r="X25" s="188">
        <v>1117</v>
      </c>
      <c r="Y25" s="188">
        <v>1117</v>
      </c>
      <c r="Z25" s="188">
        <v>26864</v>
      </c>
      <c r="AB25" s="188"/>
    </row>
    <row r="26" spans="1:28" x14ac:dyDescent="0.2">
      <c r="A26" s="187">
        <v>44793</v>
      </c>
      <c r="B26" s="188">
        <v>1118</v>
      </c>
      <c r="C26" s="188">
        <v>1119</v>
      </c>
      <c r="D26" s="188">
        <v>1119</v>
      </c>
      <c r="E26" s="188">
        <v>1119</v>
      </c>
      <c r="F26" s="188">
        <v>1120</v>
      </c>
      <c r="G26" s="188">
        <v>1121</v>
      </c>
      <c r="H26" s="188">
        <v>1121</v>
      </c>
      <c r="I26" s="188">
        <v>1121</v>
      </c>
      <c r="J26" s="188">
        <v>1119</v>
      </c>
      <c r="K26" s="188">
        <v>1116</v>
      </c>
      <c r="L26" s="188">
        <v>1115</v>
      </c>
      <c r="M26" s="188">
        <v>1114</v>
      </c>
      <c r="N26" s="188">
        <v>1114</v>
      </c>
      <c r="O26" s="188">
        <v>1114</v>
      </c>
      <c r="P26" s="188">
        <v>1113</v>
      </c>
      <c r="Q26" s="188">
        <v>1112</v>
      </c>
      <c r="R26" s="188">
        <v>1110</v>
      </c>
      <c r="S26" s="188">
        <v>1108</v>
      </c>
      <c r="T26" s="188">
        <v>1109</v>
      </c>
      <c r="U26" s="188">
        <v>1109</v>
      </c>
      <c r="V26" s="188">
        <v>1106</v>
      </c>
      <c r="W26" s="188">
        <v>1106</v>
      </c>
      <c r="X26" s="188">
        <v>1108</v>
      </c>
      <c r="Y26" s="188">
        <v>1109</v>
      </c>
      <c r="Z26" s="188">
        <v>26740</v>
      </c>
      <c r="AB26" s="188"/>
    </row>
    <row r="27" spans="1:28" x14ac:dyDescent="0.2">
      <c r="A27" s="187">
        <v>44794</v>
      </c>
      <c r="B27" s="188">
        <v>1112</v>
      </c>
      <c r="C27" s="188">
        <v>1112</v>
      </c>
      <c r="D27" s="188">
        <v>1112</v>
      </c>
      <c r="E27" s="188">
        <v>1112</v>
      </c>
      <c r="F27" s="188">
        <v>1112</v>
      </c>
      <c r="G27" s="188">
        <v>1113</v>
      </c>
      <c r="H27" s="188">
        <v>1116</v>
      </c>
      <c r="I27" s="188">
        <v>1115</v>
      </c>
      <c r="J27" s="188">
        <v>1115</v>
      </c>
      <c r="K27" s="188">
        <v>1111</v>
      </c>
      <c r="L27" s="188">
        <v>1110</v>
      </c>
      <c r="M27" s="188">
        <v>1110</v>
      </c>
      <c r="N27" s="188">
        <v>1109</v>
      </c>
      <c r="O27" s="188">
        <v>1108</v>
      </c>
      <c r="P27" s="188">
        <v>1106</v>
      </c>
      <c r="Q27" s="188">
        <v>1106</v>
      </c>
      <c r="R27" s="188">
        <v>1104</v>
      </c>
      <c r="S27" s="188">
        <v>1104</v>
      </c>
      <c r="T27" s="188">
        <v>1104</v>
      </c>
      <c r="U27" s="188">
        <v>1106</v>
      </c>
      <c r="V27" s="188">
        <v>1105</v>
      </c>
      <c r="W27" s="188">
        <v>1105</v>
      </c>
      <c r="X27" s="188">
        <v>1106</v>
      </c>
      <c r="Y27" s="188">
        <v>1106</v>
      </c>
      <c r="Z27" s="188">
        <v>26619</v>
      </c>
      <c r="AB27" s="188"/>
    </row>
    <row r="28" spans="1:28" x14ac:dyDescent="0.2">
      <c r="A28" s="187">
        <v>44795</v>
      </c>
      <c r="B28" s="188">
        <v>1105</v>
      </c>
      <c r="C28" s="188">
        <v>1106</v>
      </c>
      <c r="D28" s="188">
        <v>1107</v>
      </c>
      <c r="E28" s="188">
        <v>1108</v>
      </c>
      <c r="F28" s="188">
        <v>1107</v>
      </c>
      <c r="G28" s="188">
        <v>1105</v>
      </c>
      <c r="H28" s="188">
        <v>1106</v>
      </c>
      <c r="I28" s="188">
        <v>1106</v>
      </c>
      <c r="J28" s="188">
        <v>1106</v>
      </c>
      <c r="K28" s="188">
        <v>1104</v>
      </c>
      <c r="L28" s="188">
        <v>1105</v>
      </c>
      <c r="M28" s="188">
        <v>1104</v>
      </c>
      <c r="N28" s="188">
        <v>1103</v>
      </c>
      <c r="O28" s="188">
        <v>1100</v>
      </c>
      <c r="P28" s="188">
        <v>1098</v>
      </c>
      <c r="Q28" s="188">
        <v>1097</v>
      </c>
      <c r="R28" s="188">
        <v>1096</v>
      </c>
      <c r="S28" s="188">
        <v>1097</v>
      </c>
      <c r="T28" s="188">
        <v>1098</v>
      </c>
      <c r="U28" s="188">
        <v>1103</v>
      </c>
      <c r="V28" s="188">
        <v>1102</v>
      </c>
      <c r="W28" s="188">
        <v>1098</v>
      </c>
      <c r="X28" s="188">
        <v>1099</v>
      </c>
      <c r="Y28" s="188">
        <v>1103</v>
      </c>
      <c r="Z28" s="188">
        <v>26463</v>
      </c>
      <c r="AB28" s="188"/>
    </row>
    <row r="29" spans="1:28" x14ac:dyDescent="0.2">
      <c r="A29" s="187">
        <v>44796</v>
      </c>
      <c r="B29" s="188">
        <v>1106</v>
      </c>
      <c r="C29" s="188">
        <v>1107</v>
      </c>
      <c r="D29" s="188">
        <v>1104</v>
      </c>
      <c r="E29" s="188">
        <v>1104</v>
      </c>
      <c r="F29" s="188">
        <v>1105</v>
      </c>
      <c r="G29" s="188">
        <v>1107</v>
      </c>
      <c r="H29" s="188">
        <v>1106</v>
      </c>
      <c r="I29" s="188">
        <v>1107</v>
      </c>
      <c r="J29" s="188">
        <v>1108</v>
      </c>
      <c r="K29" s="188">
        <v>1108</v>
      </c>
      <c r="L29" s="188">
        <v>1108</v>
      </c>
      <c r="M29" s="188">
        <v>1110</v>
      </c>
      <c r="N29" s="188">
        <v>1104</v>
      </c>
      <c r="O29" s="188">
        <v>1102</v>
      </c>
      <c r="P29" s="188">
        <v>1101</v>
      </c>
      <c r="Q29" s="188">
        <v>1101</v>
      </c>
      <c r="R29" s="188">
        <v>1100</v>
      </c>
      <c r="S29" s="188">
        <v>1098</v>
      </c>
      <c r="T29" s="188">
        <v>1097</v>
      </c>
      <c r="U29" s="188">
        <v>1097</v>
      </c>
      <c r="V29" s="188">
        <v>1097</v>
      </c>
      <c r="W29" s="188">
        <v>1098</v>
      </c>
      <c r="X29" s="188">
        <v>1100</v>
      </c>
      <c r="Y29" s="188">
        <v>1100</v>
      </c>
      <c r="Z29" s="188">
        <v>26475</v>
      </c>
      <c r="AB29" s="188"/>
    </row>
    <row r="30" spans="1:28" x14ac:dyDescent="0.2">
      <c r="A30" s="187">
        <v>44797</v>
      </c>
      <c r="B30" s="188">
        <v>1100</v>
      </c>
      <c r="C30" s="188">
        <v>1102</v>
      </c>
      <c r="D30" s="188">
        <v>1101</v>
      </c>
      <c r="E30" s="188">
        <v>1101</v>
      </c>
      <c r="F30" s="188">
        <v>1101</v>
      </c>
      <c r="G30" s="188">
        <v>1102</v>
      </c>
      <c r="H30" s="188">
        <v>1103</v>
      </c>
      <c r="I30" s="188">
        <v>1103</v>
      </c>
      <c r="J30" s="188">
        <v>1102</v>
      </c>
      <c r="K30" s="188">
        <v>1100</v>
      </c>
      <c r="L30" s="188">
        <v>1099</v>
      </c>
      <c r="M30" s="188">
        <v>1097</v>
      </c>
      <c r="N30" s="188">
        <v>1095</v>
      </c>
      <c r="O30" s="188">
        <v>1095</v>
      </c>
      <c r="P30" s="188">
        <v>1093</v>
      </c>
      <c r="Q30" s="188">
        <v>1093</v>
      </c>
      <c r="R30" s="188">
        <v>1093</v>
      </c>
      <c r="S30" s="188">
        <v>1093</v>
      </c>
      <c r="T30" s="188">
        <v>1093</v>
      </c>
      <c r="U30" s="188">
        <v>1092</v>
      </c>
      <c r="V30" s="188">
        <v>1092</v>
      </c>
      <c r="W30" s="188">
        <v>1092</v>
      </c>
      <c r="X30" s="188">
        <v>1092</v>
      </c>
      <c r="Y30" s="188">
        <v>1093</v>
      </c>
      <c r="Z30" s="188">
        <v>26327</v>
      </c>
      <c r="AB30" s="188"/>
    </row>
    <row r="31" spans="1:28" x14ac:dyDescent="0.2">
      <c r="A31" s="187">
        <v>44798</v>
      </c>
      <c r="B31" s="188">
        <v>1093</v>
      </c>
      <c r="C31" s="188">
        <v>1092</v>
      </c>
      <c r="D31" s="188">
        <v>1095</v>
      </c>
      <c r="E31" s="188">
        <v>1095</v>
      </c>
      <c r="F31" s="188">
        <v>1094</v>
      </c>
      <c r="G31" s="188">
        <v>1095</v>
      </c>
      <c r="H31" s="188">
        <v>1096</v>
      </c>
      <c r="I31" s="188">
        <v>1097</v>
      </c>
      <c r="J31" s="188">
        <v>1097</v>
      </c>
      <c r="K31" s="188">
        <v>1095</v>
      </c>
      <c r="L31" s="188">
        <v>1090</v>
      </c>
      <c r="M31" s="188">
        <v>1088</v>
      </c>
      <c r="N31" s="188">
        <v>1087</v>
      </c>
      <c r="O31" s="188">
        <v>1085</v>
      </c>
      <c r="P31" s="188">
        <v>1084</v>
      </c>
      <c r="Q31" s="188">
        <v>1084</v>
      </c>
      <c r="R31" s="188">
        <v>1084</v>
      </c>
      <c r="S31" s="188">
        <v>1084</v>
      </c>
      <c r="T31" s="188">
        <v>1084</v>
      </c>
      <c r="U31" s="188">
        <v>1083</v>
      </c>
      <c r="V31" s="188">
        <v>1083</v>
      </c>
      <c r="W31" s="188">
        <v>1084</v>
      </c>
      <c r="X31" s="188">
        <v>1084</v>
      </c>
      <c r="Y31" s="188">
        <v>1083</v>
      </c>
      <c r="Z31" s="188">
        <v>26136</v>
      </c>
      <c r="AB31" s="188"/>
    </row>
    <row r="32" spans="1:28" x14ac:dyDescent="0.2">
      <c r="A32" s="187">
        <v>44799</v>
      </c>
      <c r="B32" s="188">
        <v>1085</v>
      </c>
      <c r="C32" s="188">
        <v>1084</v>
      </c>
      <c r="D32" s="188">
        <v>1085</v>
      </c>
      <c r="E32" s="188">
        <v>1085</v>
      </c>
      <c r="F32" s="188">
        <v>1085</v>
      </c>
      <c r="G32" s="188">
        <v>1084</v>
      </c>
      <c r="H32" s="188">
        <v>1084</v>
      </c>
      <c r="I32" s="188">
        <v>1085</v>
      </c>
      <c r="J32" s="188">
        <v>1084</v>
      </c>
      <c r="K32" s="188">
        <v>1082</v>
      </c>
      <c r="L32" s="188">
        <v>1079</v>
      </c>
      <c r="M32" s="188">
        <v>1079</v>
      </c>
      <c r="N32" s="188">
        <v>1076</v>
      </c>
      <c r="O32" s="188">
        <v>1076</v>
      </c>
      <c r="P32" s="188">
        <v>1075</v>
      </c>
      <c r="Q32" s="188">
        <v>1077</v>
      </c>
      <c r="R32" s="188">
        <v>1076</v>
      </c>
      <c r="S32" s="188">
        <v>1075</v>
      </c>
      <c r="T32" s="188">
        <v>1075</v>
      </c>
      <c r="U32" s="188">
        <v>1077</v>
      </c>
      <c r="V32" s="188">
        <v>1079</v>
      </c>
      <c r="W32" s="188">
        <v>1080</v>
      </c>
      <c r="X32" s="188">
        <v>1079</v>
      </c>
      <c r="Y32" s="188">
        <v>1079</v>
      </c>
      <c r="Z32" s="188">
        <v>25925</v>
      </c>
      <c r="AB32" s="188"/>
    </row>
    <row r="33" spans="1:28" x14ac:dyDescent="0.2">
      <c r="A33" s="187">
        <v>44800</v>
      </c>
      <c r="B33" s="188">
        <v>1080</v>
      </c>
      <c r="C33" s="188">
        <v>1080</v>
      </c>
      <c r="D33" s="188">
        <v>1080</v>
      </c>
      <c r="E33" s="188">
        <v>1080</v>
      </c>
      <c r="F33" s="188">
        <v>1080</v>
      </c>
      <c r="G33" s="188">
        <v>1080</v>
      </c>
      <c r="H33" s="188">
        <v>1082</v>
      </c>
      <c r="I33" s="188">
        <v>1086</v>
      </c>
      <c r="J33" s="188">
        <v>1086</v>
      </c>
      <c r="K33" s="188">
        <v>1085</v>
      </c>
      <c r="L33" s="188">
        <v>1084</v>
      </c>
      <c r="M33" s="188">
        <v>1082</v>
      </c>
      <c r="N33" s="188">
        <v>1080</v>
      </c>
      <c r="O33" s="188">
        <v>1078</v>
      </c>
      <c r="P33" s="188">
        <v>1076</v>
      </c>
      <c r="Q33" s="188">
        <v>1075</v>
      </c>
      <c r="R33" s="188">
        <v>1075</v>
      </c>
      <c r="S33" s="188">
        <v>1075</v>
      </c>
      <c r="T33" s="188">
        <v>1074</v>
      </c>
      <c r="U33" s="188">
        <v>1072</v>
      </c>
      <c r="V33" s="188">
        <v>1073</v>
      </c>
      <c r="W33" s="188">
        <v>1074</v>
      </c>
      <c r="X33" s="188">
        <v>1075</v>
      </c>
      <c r="Y33" s="188">
        <v>1078</v>
      </c>
      <c r="Z33" s="188">
        <v>25890</v>
      </c>
      <c r="AB33" s="188"/>
    </row>
    <row r="34" spans="1:28" x14ac:dyDescent="0.2">
      <c r="A34" s="187">
        <v>44801</v>
      </c>
      <c r="B34" s="188">
        <v>1077</v>
      </c>
      <c r="C34" s="188">
        <v>1076</v>
      </c>
      <c r="D34" s="188">
        <v>1077</v>
      </c>
      <c r="E34" s="188">
        <v>1079</v>
      </c>
      <c r="F34" s="188">
        <v>1080</v>
      </c>
      <c r="G34" s="188">
        <v>1081</v>
      </c>
      <c r="H34" s="188">
        <v>1080</v>
      </c>
      <c r="I34" s="188">
        <v>1080</v>
      </c>
      <c r="J34" s="188">
        <v>1079</v>
      </c>
      <c r="K34" s="188">
        <v>1078</v>
      </c>
      <c r="L34" s="188">
        <v>1074</v>
      </c>
      <c r="M34" s="188">
        <v>1072</v>
      </c>
      <c r="N34" s="188">
        <v>1071</v>
      </c>
      <c r="O34" s="188">
        <v>1070</v>
      </c>
      <c r="P34" s="188">
        <v>1067</v>
      </c>
      <c r="Q34" s="188">
        <v>1065</v>
      </c>
      <c r="R34" s="188">
        <v>1064</v>
      </c>
      <c r="S34" s="188">
        <v>1064</v>
      </c>
      <c r="T34" s="188">
        <v>1065</v>
      </c>
      <c r="U34" s="188">
        <v>1065</v>
      </c>
      <c r="V34" s="188">
        <v>1066</v>
      </c>
      <c r="W34" s="188">
        <v>1068</v>
      </c>
      <c r="X34" s="188">
        <v>1069</v>
      </c>
      <c r="Y34" s="188">
        <v>1069</v>
      </c>
      <c r="Z34" s="188">
        <v>25736</v>
      </c>
      <c r="AB34" s="188"/>
    </row>
    <row r="35" spans="1:28" x14ac:dyDescent="0.2">
      <c r="A35" s="187">
        <v>44802</v>
      </c>
      <c r="B35" s="188">
        <v>1069</v>
      </c>
      <c r="C35" s="188">
        <v>1069</v>
      </c>
      <c r="D35" s="188">
        <v>1069</v>
      </c>
      <c r="E35" s="188">
        <v>1070</v>
      </c>
      <c r="F35" s="188">
        <v>1070</v>
      </c>
      <c r="G35" s="188">
        <v>1070</v>
      </c>
      <c r="H35" s="188">
        <v>1070</v>
      </c>
      <c r="I35" s="188">
        <v>1074</v>
      </c>
      <c r="J35" s="188">
        <v>1069</v>
      </c>
      <c r="K35" s="188">
        <v>1068</v>
      </c>
      <c r="L35" s="188">
        <v>1067</v>
      </c>
      <c r="M35" s="188">
        <v>1065</v>
      </c>
      <c r="N35" s="188">
        <v>1066</v>
      </c>
      <c r="O35" s="188">
        <v>1065</v>
      </c>
      <c r="P35" s="188">
        <v>1062</v>
      </c>
      <c r="Q35" s="188">
        <v>1062</v>
      </c>
      <c r="R35" s="188">
        <v>1059</v>
      </c>
      <c r="S35" s="188">
        <v>1059</v>
      </c>
      <c r="T35" s="188">
        <v>1057</v>
      </c>
      <c r="U35" s="188">
        <v>1058</v>
      </c>
      <c r="V35" s="188">
        <v>1059</v>
      </c>
      <c r="W35" s="188">
        <v>1060</v>
      </c>
      <c r="X35" s="188">
        <v>1062</v>
      </c>
      <c r="Y35" s="188">
        <v>1063</v>
      </c>
      <c r="Z35" s="188">
        <v>25562</v>
      </c>
    </row>
    <row r="36" spans="1:28" x14ac:dyDescent="0.2">
      <c r="A36" s="187">
        <v>44803</v>
      </c>
      <c r="B36" s="188">
        <v>1069</v>
      </c>
      <c r="C36" s="188">
        <v>1069</v>
      </c>
      <c r="D36" s="188">
        <v>1068</v>
      </c>
      <c r="E36" s="188">
        <v>1068</v>
      </c>
      <c r="F36" s="188">
        <v>1068</v>
      </c>
      <c r="G36" s="188">
        <v>1068</v>
      </c>
      <c r="H36" s="188">
        <v>1068</v>
      </c>
      <c r="I36" s="188">
        <v>1069</v>
      </c>
      <c r="J36" s="188">
        <v>1068</v>
      </c>
      <c r="K36" s="188">
        <v>1067</v>
      </c>
      <c r="L36" s="188">
        <v>1065</v>
      </c>
      <c r="M36" s="188">
        <v>1062</v>
      </c>
      <c r="N36" s="188">
        <v>1061</v>
      </c>
      <c r="O36" s="188">
        <v>1061</v>
      </c>
      <c r="P36" s="188">
        <v>1057</v>
      </c>
      <c r="Q36" s="188">
        <v>1055</v>
      </c>
      <c r="R36" s="188">
        <v>1055</v>
      </c>
      <c r="S36" s="188">
        <v>1056</v>
      </c>
      <c r="T36" s="188">
        <v>1058</v>
      </c>
      <c r="U36" s="188">
        <v>1062</v>
      </c>
      <c r="V36" s="188">
        <v>1063</v>
      </c>
      <c r="W36" s="188">
        <v>1065</v>
      </c>
      <c r="X36" s="188">
        <v>1065</v>
      </c>
      <c r="Y36" s="188">
        <v>1066</v>
      </c>
      <c r="Z36" s="188">
        <v>25533</v>
      </c>
    </row>
    <row r="37" spans="1:28" s="2" customFormat="1" x14ac:dyDescent="0.2">
      <c r="A37" s="187">
        <v>44804</v>
      </c>
      <c r="B37" s="188">
        <v>1065</v>
      </c>
      <c r="C37" s="188">
        <v>1065</v>
      </c>
      <c r="D37" s="188">
        <v>1065</v>
      </c>
      <c r="E37" s="188">
        <v>1066</v>
      </c>
      <c r="F37" s="188">
        <v>1066</v>
      </c>
      <c r="G37" s="188">
        <v>1069</v>
      </c>
      <c r="H37" s="188">
        <v>1069</v>
      </c>
      <c r="I37" s="188">
        <v>1070</v>
      </c>
      <c r="J37" s="188">
        <v>1070</v>
      </c>
      <c r="K37" s="188">
        <v>1069</v>
      </c>
      <c r="L37" s="188">
        <v>1068</v>
      </c>
      <c r="M37" s="188">
        <v>1067</v>
      </c>
      <c r="N37" s="188">
        <v>1066</v>
      </c>
      <c r="O37" s="188">
        <v>1066</v>
      </c>
      <c r="P37" s="188">
        <v>1065</v>
      </c>
      <c r="Q37" s="188">
        <v>1064</v>
      </c>
      <c r="R37" s="188">
        <v>1065</v>
      </c>
      <c r="S37" s="188">
        <v>1064</v>
      </c>
      <c r="T37" s="188">
        <v>1063</v>
      </c>
      <c r="U37" s="188">
        <v>1064</v>
      </c>
      <c r="V37" s="188">
        <v>1064</v>
      </c>
      <c r="W37" s="188">
        <v>1065</v>
      </c>
      <c r="X37" s="188">
        <v>1066</v>
      </c>
      <c r="Y37" s="188">
        <v>1067</v>
      </c>
      <c r="Z37" s="188">
        <v>25588</v>
      </c>
    </row>
    <row r="38" spans="1:28" s="202" customFormat="1" ht="15.75" x14ac:dyDescent="0.25">
      <c r="A38" s="198" t="s">
        <v>107</v>
      </c>
      <c r="B38" s="199">
        <v>34700</v>
      </c>
      <c r="C38" s="199">
        <v>34715</v>
      </c>
      <c r="D38" s="199">
        <v>34742</v>
      </c>
      <c r="E38" s="199">
        <v>34775</v>
      </c>
      <c r="F38" s="199">
        <v>34793</v>
      </c>
      <c r="G38" s="199">
        <v>34821</v>
      </c>
      <c r="H38" s="199">
        <v>34853</v>
      </c>
      <c r="I38" s="199">
        <v>34883</v>
      </c>
      <c r="J38" s="199">
        <v>34876</v>
      </c>
      <c r="K38" s="199">
        <v>34775</v>
      </c>
      <c r="L38" s="199">
        <v>34689</v>
      </c>
      <c r="M38" s="199">
        <v>34607</v>
      </c>
      <c r="N38" s="199">
        <v>34506</v>
      </c>
      <c r="O38" s="199">
        <v>34417</v>
      </c>
      <c r="P38" s="199">
        <v>34321</v>
      </c>
      <c r="Q38" s="199">
        <v>34235</v>
      </c>
      <c r="R38" s="199">
        <v>34165</v>
      </c>
      <c r="S38" s="199">
        <v>34146</v>
      </c>
      <c r="T38" s="199">
        <v>34145</v>
      </c>
      <c r="U38" s="199">
        <v>34179</v>
      </c>
      <c r="V38" s="199">
        <v>34248</v>
      </c>
      <c r="W38" s="199">
        <v>34353</v>
      </c>
      <c r="X38" s="199">
        <v>34466</v>
      </c>
      <c r="Y38" s="199">
        <v>34541</v>
      </c>
      <c r="Z38" s="199">
        <v>828951</v>
      </c>
    </row>
    <row r="39" spans="1:28" s="202" customFormat="1" ht="15.75" x14ac:dyDescent="0.25">
      <c r="A39" s="204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</row>
    <row r="40" spans="1:28" x14ac:dyDescent="0.2">
      <c r="A40" s="185" t="s">
        <v>0</v>
      </c>
      <c r="B40" s="186">
        <f>SUM(Z7:Z37)</f>
        <v>828951</v>
      </c>
      <c r="C40" s="186"/>
      <c r="D40" s="186"/>
      <c r="E40" s="186"/>
    </row>
    <row r="41" spans="1:28" ht="15.75" x14ac:dyDescent="0.25">
      <c r="A41" s="194" t="s">
        <v>102</v>
      </c>
      <c r="B41" s="195">
        <v>0</v>
      </c>
      <c r="C41" s="186"/>
      <c r="D41" s="186"/>
      <c r="E41" s="186"/>
    </row>
    <row r="42" spans="1:28" ht="15.75" x14ac:dyDescent="0.25">
      <c r="A42" s="194" t="s">
        <v>124</v>
      </c>
      <c r="B42" s="186">
        <f>B40+B41</f>
        <v>828951</v>
      </c>
      <c r="C42" s="186"/>
      <c r="D42" s="186"/>
      <c r="E42" s="186"/>
    </row>
    <row r="43" spans="1:28" ht="15.75" x14ac:dyDescent="0.25">
      <c r="A43" s="178" t="s">
        <v>104</v>
      </c>
      <c r="B43" s="179">
        <f>0</f>
        <v>0</v>
      </c>
    </row>
    <row r="44" spans="1:28" ht="15.75" x14ac:dyDescent="0.25">
      <c r="A44" s="178" t="s">
        <v>103</v>
      </c>
      <c r="B44" s="180">
        <f>B42-B43</f>
        <v>828951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39997558519241921"/>
  </sheetPr>
  <dimension ref="A1:AD45"/>
  <sheetViews>
    <sheetView zoomScale="70" zoomScaleNormal="70" workbookViewId="0">
      <selection activeCell="B40" sqref="B40"/>
    </sheetView>
  </sheetViews>
  <sheetFormatPr defaultRowHeight="15" x14ac:dyDescent="0.2"/>
  <cols>
    <col min="1" max="1" width="14.33203125" customWidth="1"/>
    <col min="2" max="2" width="17.5546875" customWidth="1"/>
    <col min="3" max="27" width="8.33203125" customWidth="1"/>
  </cols>
  <sheetData>
    <row r="1" spans="1:30" x14ac:dyDescent="0.2">
      <c r="A1" s="181" t="s">
        <v>14</v>
      </c>
    </row>
    <row r="2" spans="1:30" x14ac:dyDescent="0.2">
      <c r="A2" s="181" t="s">
        <v>49</v>
      </c>
    </row>
    <row r="3" spans="1:30" x14ac:dyDescent="0.2">
      <c r="A3" t="s">
        <v>43</v>
      </c>
      <c r="D3" s="182"/>
    </row>
    <row r="4" spans="1:30" x14ac:dyDescent="0.2">
      <c r="A4" s="183"/>
      <c r="C4" s="182"/>
      <c r="D4" s="182"/>
    </row>
    <row r="5" spans="1:30" x14ac:dyDescent="0.2">
      <c r="A5" s="183"/>
    </row>
    <row r="6" spans="1:30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  <c r="AB6" s="207"/>
      <c r="AC6" s="67"/>
      <c r="AD6" s="67"/>
    </row>
    <row r="7" spans="1:30" x14ac:dyDescent="0.2">
      <c r="A7" s="187">
        <v>44774</v>
      </c>
      <c r="B7" s="188">
        <v>1140</v>
      </c>
      <c r="C7" s="188">
        <v>1141</v>
      </c>
      <c r="D7" s="188">
        <v>1141</v>
      </c>
      <c r="E7" s="188">
        <v>1144</v>
      </c>
      <c r="F7" s="188">
        <v>1142</v>
      </c>
      <c r="G7" s="188">
        <v>1140</v>
      </c>
      <c r="H7" s="188">
        <v>1140</v>
      </c>
      <c r="I7" s="188">
        <v>1141</v>
      </c>
      <c r="J7" s="188">
        <v>1139</v>
      </c>
      <c r="K7" s="188">
        <v>1140</v>
      </c>
      <c r="L7" s="188">
        <v>1142</v>
      </c>
      <c r="M7" s="188">
        <v>1141</v>
      </c>
      <c r="N7" s="188">
        <v>1138</v>
      </c>
      <c r="O7" s="188">
        <v>1140</v>
      </c>
      <c r="P7" s="188">
        <v>1142</v>
      </c>
      <c r="Q7" s="188">
        <v>1140</v>
      </c>
      <c r="R7" s="188">
        <v>1137</v>
      </c>
      <c r="S7" s="188">
        <v>1136</v>
      </c>
      <c r="T7" s="188">
        <v>1135</v>
      </c>
      <c r="U7" s="188">
        <v>1136</v>
      </c>
      <c r="V7" s="188">
        <v>1135</v>
      </c>
      <c r="W7" s="188">
        <v>1137</v>
      </c>
      <c r="X7" s="188">
        <v>1137</v>
      </c>
      <c r="Y7" s="188">
        <v>1137</v>
      </c>
      <c r="Z7" s="188">
        <v>27341</v>
      </c>
      <c r="AB7" s="67"/>
      <c r="AC7" s="67"/>
      <c r="AD7" s="67"/>
    </row>
    <row r="8" spans="1:30" x14ac:dyDescent="0.2">
      <c r="A8" s="187">
        <v>44775</v>
      </c>
      <c r="B8" s="188">
        <v>1154</v>
      </c>
      <c r="C8" s="188">
        <v>1154</v>
      </c>
      <c r="D8" s="188">
        <v>1154</v>
      </c>
      <c r="E8" s="188">
        <v>1155</v>
      </c>
      <c r="F8" s="188">
        <v>1157</v>
      </c>
      <c r="G8" s="188">
        <v>1155</v>
      </c>
      <c r="H8" s="188">
        <v>1153</v>
      </c>
      <c r="I8" s="188">
        <v>1152</v>
      </c>
      <c r="J8" s="188">
        <v>1153</v>
      </c>
      <c r="K8" s="188">
        <v>1153</v>
      </c>
      <c r="L8" s="188">
        <v>1154</v>
      </c>
      <c r="M8" s="188">
        <v>1151</v>
      </c>
      <c r="N8" s="188">
        <v>1148</v>
      </c>
      <c r="O8" s="188">
        <v>1147</v>
      </c>
      <c r="P8" s="188">
        <v>1146</v>
      </c>
      <c r="Q8" s="188">
        <v>1146</v>
      </c>
      <c r="R8" s="188">
        <v>1146</v>
      </c>
      <c r="S8" s="188">
        <v>1143</v>
      </c>
      <c r="T8" s="188">
        <v>1143</v>
      </c>
      <c r="U8" s="188">
        <v>1146</v>
      </c>
      <c r="V8" s="188">
        <v>1144</v>
      </c>
      <c r="W8" s="188">
        <v>1146</v>
      </c>
      <c r="X8" s="188">
        <v>1147</v>
      </c>
      <c r="Y8" s="188">
        <v>1149</v>
      </c>
      <c r="Z8" s="188">
        <v>27596</v>
      </c>
      <c r="AB8" s="67"/>
      <c r="AC8" s="67"/>
      <c r="AD8" s="67"/>
    </row>
    <row r="9" spans="1:30" x14ac:dyDescent="0.2">
      <c r="A9" s="187">
        <v>44776</v>
      </c>
      <c r="B9" s="188">
        <v>1145</v>
      </c>
      <c r="C9" s="188">
        <v>1147</v>
      </c>
      <c r="D9" s="188">
        <v>1148</v>
      </c>
      <c r="E9" s="188">
        <v>1149</v>
      </c>
      <c r="F9" s="188">
        <v>1150</v>
      </c>
      <c r="G9" s="188">
        <v>1148</v>
      </c>
      <c r="H9" s="188">
        <v>1150</v>
      </c>
      <c r="I9" s="188">
        <v>1151</v>
      </c>
      <c r="J9" s="188">
        <v>1149</v>
      </c>
      <c r="K9" s="188">
        <v>1150</v>
      </c>
      <c r="L9" s="188">
        <v>1149</v>
      </c>
      <c r="M9" s="188">
        <v>1148</v>
      </c>
      <c r="N9" s="188">
        <v>1146</v>
      </c>
      <c r="O9" s="188">
        <v>1145</v>
      </c>
      <c r="P9" s="188">
        <v>1144</v>
      </c>
      <c r="Q9" s="188">
        <v>1145</v>
      </c>
      <c r="R9" s="188">
        <v>1144</v>
      </c>
      <c r="S9" s="188">
        <v>1143</v>
      </c>
      <c r="T9" s="188">
        <v>1141</v>
      </c>
      <c r="U9" s="188">
        <v>1142</v>
      </c>
      <c r="V9" s="188">
        <v>1144</v>
      </c>
      <c r="W9" s="188">
        <v>1145</v>
      </c>
      <c r="X9" s="188">
        <v>1143</v>
      </c>
      <c r="Y9" s="188">
        <v>1144</v>
      </c>
      <c r="Z9" s="188">
        <v>27510</v>
      </c>
      <c r="AB9" s="67"/>
      <c r="AC9" s="67"/>
      <c r="AD9" s="67"/>
    </row>
    <row r="10" spans="1:30" x14ac:dyDescent="0.2">
      <c r="A10" s="187">
        <v>44777</v>
      </c>
      <c r="B10" s="188">
        <v>1144</v>
      </c>
      <c r="C10" s="188">
        <v>1146</v>
      </c>
      <c r="D10" s="188">
        <v>1146</v>
      </c>
      <c r="E10" s="188">
        <v>1147</v>
      </c>
      <c r="F10" s="188">
        <v>1147</v>
      </c>
      <c r="G10" s="188">
        <v>1146</v>
      </c>
      <c r="H10" s="188">
        <v>1145</v>
      </c>
      <c r="I10" s="188">
        <v>1146</v>
      </c>
      <c r="J10" s="188">
        <v>1147</v>
      </c>
      <c r="K10" s="188">
        <v>1145</v>
      </c>
      <c r="L10" s="188">
        <v>1144</v>
      </c>
      <c r="M10" s="188">
        <v>1142</v>
      </c>
      <c r="N10" s="188">
        <v>1139</v>
      </c>
      <c r="O10" s="188">
        <v>1137</v>
      </c>
      <c r="P10" s="188">
        <v>1137</v>
      </c>
      <c r="Q10" s="188">
        <v>1136</v>
      </c>
      <c r="R10" s="188">
        <v>1134</v>
      </c>
      <c r="S10" s="188">
        <v>1136</v>
      </c>
      <c r="T10" s="188">
        <v>1138</v>
      </c>
      <c r="U10" s="188">
        <v>1136</v>
      </c>
      <c r="V10" s="188">
        <v>1135</v>
      </c>
      <c r="W10" s="188">
        <v>1138</v>
      </c>
      <c r="X10" s="188">
        <v>1140</v>
      </c>
      <c r="Y10" s="188">
        <v>1140</v>
      </c>
      <c r="Z10" s="188">
        <v>27391</v>
      </c>
      <c r="AB10" s="67"/>
      <c r="AC10" s="67"/>
      <c r="AD10" s="67"/>
    </row>
    <row r="11" spans="1:30" x14ac:dyDescent="0.2">
      <c r="A11" s="187">
        <v>44778</v>
      </c>
      <c r="B11" s="188">
        <v>1148</v>
      </c>
      <c r="C11" s="188">
        <v>1149</v>
      </c>
      <c r="D11" s="188">
        <v>1148</v>
      </c>
      <c r="E11" s="188">
        <v>1151</v>
      </c>
      <c r="F11" s="188">
        <v>1152</v>
      </c>
      <c r="G11" s="188">
        <v>1153</v>
      </c>
      <c r="H11" s="188">
        <v>1151</v>
      </c>
      <c r="I11" s="188">
        <v>1149</v>
      </c>
      <c r="J11" s="188">
        <v>1150</v>
      </c>
      <c r="K11" s="188">
        <v>1150</v>
      </c>
      <c r="L11" s="188">
        <v>1149</v>
      </c>
      <c r="M11" s="188">
        <v>1148</v>
      </c>
      <c r="N11" s="188">
        <v>1149</v>
      </c>
      <c r="O11" s="188">
        <v>1146</v>
      </c>
      <c r="P11" s="188">
        <v>1143</v>
      </c>
      <c r="Q11" s="188">
        <v>1143</v>
      </c>
      <c r="R11" s="188">
        <v>1141</v>
      </c>
      <c r="S11" s="188">
        <v>1142</v>
      </c>
      <c r="T11" s="188">
        <v>1143</v>
      </c>
      <c r="U11" s="188">
        <v>1145</v>
      </c>
      <c r="V11" s="188">
        <v>1144</v>
      </c>
      <c r="W11" s="188">
        <v>1142</v>
      </c>
      <c r="X11" s="188">
        <v>1145</v>
      </c>
      <c r="Y11" s="188">
        <v>1128</v>
      </c>
      <c r="Z11" s="188">
        <v>27509</v>
      </c>
      <c r="AB11" s="67"/>
      <c r="AC11" s="67"/>
      <c r="AD11" s="67"/>
    </row>
    <row r="12" spans="1:30" x14ac:dyDescent="0.2">
      <c r="A12" s="187">
        <v>44779</v>
      </c>
      <c r="B12" s="188">
        <v>1122</v>
      </c>
      <c r="C12" s="188">
        <v>1124</v>
      </c>
      <c r="D12" s="188">
        <v>1131</v>
      </c>
      <c r="E12" s="188">
        <v>1146</v>
      </c>
      <c r="F12" s="188">
        <v>1146</v>
      </c>
      <c r="G12" s="188">
        <v>1146</v>
      </c>
      <c r="H12" s="188">
        <v>1147</v>
      </c>
      <c r="I12" s="188">
        <v>1146</v>
      </c>
      <c r="J12" s="188">
        <v>1143</v>
      </c>
      <c r="K12" s="188">
        <v>1142</v>
      </c>
      <c r="L12" s="188">
        <v>1142</v>
      </c>
      <c r="M12" s="188">
        <v>1142</v>
      </c>
      <c r="N12" s="188">
        <v>1144</v>
      </c>
      <c r="O12" s="188">
        <v>1142</v>
      </c>
      <c r="P12" s="188">
        <v>1139</v>
      </c>
      <c r="Q12" s="188">
        <v>1138</v>
      </c>
      <c r="R12" s="188">
        <v>1138</v>
      </c>
      <c r="S12" s="188">
        <v>1138</v>
      </c>
      <c r="T12" s="188">
        <v>1138</v>
      </c>
      <c r="U12" s="188">
        <v>1140</v>
      </c>
      <c r="V12" s="188">
        <v>1140</v>
      </c>
      <c r="W12" s="188">
        <v>1140</v>
      </c>
      <c r="X12" s="188">
        <v>1141</v>
      </c>
      <c r="Y12" s="188">
        <v>1128</v>
      </c>
      <c r="Z12" s="188">
        <v>27343</v>
      </c>
      <c r="AB12" s="67"/>
      <c r="AC12" s="67"/>
      <c r="AD12" s="67"/>
    </row>
    <row r="13" spans="1:30" x14ac:dyDescent="0.2">
      <c r="A13" s="187">
        <v>44780</v>
      </c>
      <c r="B13" s="188">
        <v>1128</v>
      </c>
      <c r="C13" s="188">
        <v>1128</v>
      </c>
      <c r="D13" s="188">
        <v>1129</v>
      </c>
      <c r="E13" s="188">
        <v>1128</v>
      </c>
      <c r="F13" s="188">
        <v>1147</v>
      </c>
      <c r="G13" s="188">
        <v>1149</v>
      </c>
      <c r="H13" s="188">
        <v>1149</v>
      </c>
      <c r="I13" s="188">
        <v>1151</v>
      </c>
      <c r="J13" s="188">
        <v>1148</v>
      </c>
      <c r="K13" s="188">
        <v>1146</v>
      </c>
      <c r="L13" s="188">
        <v>1146</v>
      </c>
      <c r="M13" s="188">
        <v>1126</v>
      </c>
      <c r="N13" s="188">
        <v>1122</v>
      </c>
      <c r="O13" s="188">
        <v>1121</v>
      </c>
      <c r="P13" s="188">
        <v>1122</v>
      </c>
      <c r="Q13" s="188">
        <v>1138</v>
      </c>
      <c r="R13" s="188">
        <v>1138</v>
      </c>
      <c r="S13" s="188">
        <v>1139</v>
      </c>
      <c r="T13" s="188">
        <v>1137</v>
      </c>
      <c r="U13" s="188">
        <v>1139</v>
      </c>
      <c r="V13" s="188">
        <v>1142</v>
      </c>
      <c r="W13" s="188">
        <v>1143</v>
      </c>
      <c r="X13" s="188">
        <v>1141</v>
      </c>
      <c r="Y13" s="188">
        <v>1143</v>
      </c>
      <c r="Z13" s="188">
        <v>27300</v>
      </c>
      <c r="AB13" s="67"/>
      <c r="AC13" s="67"/>
      <c r="AD13" s="67"/>
    </row>
    <row r="14" spans="1:30" x14ac:dyDescent="0.2">
      <c r="A14" s="187">
        <v>44781</v>
      </c>
      <c r="B14" s="188">
        <v>1135</v>
      </c>
      <c r="C14" s="188">
        <v>1134</v>
      </c>
      <c r="D14" s="188">
        <v>1134</v>
      </c>
      <c r="E14" s="188">
        <v>1134</v>
      </c>
      <c r="F14" s="188">
        <v>1134</v>
      </c>
      <c r="G14" s="188">
        <v>1135</v>
      </c>
      <c r="H14" s="188">
        <v>1136</v>
      </c>
      <c r="I14" s="188">
        <v>1138</v>
      </c>
      <c r="J14" s="188">
        <v>1138</v>
      </c>
      <c r="K14" s="188">
        <v>1136</v>
      </c>
      <c r="L14" s="188">
        <v>1133</v>
      </c>
      <c r="M14" s="188">
        <v>1134</v>
      </c>
      <c r="N14" s="188">
        <v>1132</v>
      </c>
      <c r="O14" s="188">
        <v>1131</v>
      </c>
      <c r="P14" s="188">
        <v>1133</v>
      </c>
      <c r="Q14" s="188">
        <v>1132</v>
      </c>
      <c r="R14" s="188">
        <v>1126</v>
      </c>
      <c r="S14" s="188">
        <v>1125</v>
      </c>
      <c r="T14" s="188">
        <v>1127</v>
      </c>
      <c r="U14" s="188">
        <v>1126</v>
      </c>
      <c r="V14" s="188">
        <v>1128</v>
      </c>
      <c r="W14" s="188">
        <v>1131</v>
      </c>
      <c r="X14" s="188">
        <v>1133</v>
      </c>
      <c r="Y14" s="188">
        <v>1134</v>
      </c>
      <c r="Z14" s="189">
        <v>27179</v>
      </c>
      <c r="AB14" s="67"/>
      <c r="AC14" s="67"/>
      <c r="AD14" s="67"/>
    </row>
    <row r="15" spans="1:30" x14ac:dyDescent="0.2">
      <c r="A15" s="187">
        <v>44782</v>
      </c>
      <c r="B15" s="188">
        <v>1139</v>
      </c>
      <c r="C15" s="188">
        <v>1139</v>
      </c>
      <c r="D15" s="188">
        <v>1141</v>
      </c>
      <c r="E15" s="188">
        <v>1140</v>
      </c>
      <c r="F15" s="188">
        <v>1141</v>
      </c>
      <c r="G15" s="188">
        <v>1140</v>
      </c>
      <c r="H15" s="188">
        <v>1142</v>
      </c>
      <c r="I15" s="188">
        <v>1144</v>
      </c>
      <c r="J15" s="188">
        <v>1143</v>
      </c>
      <c r="K15" s="188">
        <v>1142</v>
      </c>
      <c r="L15" s="188">
        <v>1142</v>
      </c>
      <c r="M15" s="188">
        <v>1139</v>
      </c>
      <c r="N15" s="188">
        <v>1139</v>
      </c>
      <c r="O15" s="188">
        <v>1138</v>
      </c>
      <c r="P15" s="188">
        <v>1135</v>
      </c>
      <c r="Q15" s="188">
        <v>1136</v>
      </c>
      <c r="R15" s="188">
        <v>1137</v>
      </c>
      <c r="S15" s="188">
        <v>1134</v>
      </c>
      <c r="T15" s="188">
        <v>1131</v>
      </c>
      <c r="U15" s="188">
        <v>1134</v>
      </c>
      <c r="V15" s="188">
        <v>1135</v>
      </c>
      <c r="W15" s="188">
        <v>1138</v>
      </c>
      <c r="X15" s="188">
        <v>1140</v>
      </c>
      <c r="Y15" s="188">
        <v>1140</v>
      </c>
      <c r="Z15" s="188">
        <v>27329</v>
      </c>
      <c r="AB15" s="67"/>
      <c r="AC15" s="67"/>
      <c r="AD15" s="67"/>
    </row>
    <row r="16" spans="1:30" x14ac:dyDescent="0.2">
      <c r="A16" s="187">
        <v>44783</v>
      </c>
      <c r="B16" s="188">
        <v>1143</v>
      </c>
      <c r="C16" s="188">
        <v>1142</v>
      </c>
      <c r="D16" s="188">
        <v>1140</v>
      </c>
      <c r="E16" s="188">
        <v>1140</v>
      </c>
      <c r="F16" s="188">
        <v>1141</v>
      </c>
      <c r="G16" s="188">
        <v>1142</v>
      </c>
      <c r="H16" s="188">
        <v>1141</v>
      </c>
      <c r="I16" s="188">
        <v>1143</v>
      </c>
      <c r="J16" s="188">
        <v>1143</v>
      </c>
      <c r="K16" s="188">
        <v>1143</v>
      </c>
      <c r="L16" s="188">
        <v>1142</v>
      </c>
      <c r="M16" s="188">
        <v>1142</v>
      </c>
      <c r="N16" s="188">
        <v>1139</v>
      </c>
      <c r="O16" s="188">
        <v>1136</v>
      </c>
      <c r="P16" s="188">
        <v>1136</v>
      </c>
      <c r="Q16" s="188">
        <v>1136</v>
      </c>
      <c r="R16" s="188">
        <v>1135</v>
      </c>
      <c r="S16" s="188">
        <v>1135</v>
      </c>
      <c r="T16" s="188">
        <v>1135</v>
      </c>
      <c r="U16" s="188">
        <v>1134</v>
      </c>
      <c r="V16" s="188">
        <v>1136</v>
      </c>
      <c r="W16" s="188">
        <v>1135</v>
      </c>
      <c r="X16" s="188">
        <v>1137</v>
      </c>
      <c r="Y16" s="188">
        <v>1139</v>
      </c>
      <c r="Z16" s="188">
        <v>27335</v>
      </c>
      <c r="AB16" s="67"/>
      <c r="AC16" s="67"/>
      <c r="AD16" s="67"/>
    </row>
    <row r="17" spans="1:30" x14ac:dyDescent="0.2">
      <c r="A17" s="187">
        <v>44784</v>
      </c>
      <c r="B17" s="188">
        <v>1143</v>
      </c>
      <c r="C17" s="188">
        <v>1141</v>
      </c>
      <c r="D17" s="188">
        <v>1139</v>
      </c>
      <c r="E17" s="188">
        <v>1141</v>
      </c>
      <c r="F17" s="188">
        <v>1141</v>
      </c>
      <c r="G17" s="188">
        <v>1142</v>
      </c>
      <c r="H17" s="188">
        <v>1141</v>
      </c>
      <c r="I17" s="188">
        <v>1141</v>
      </c>
      <c r="J17" s="188">
        <v>1142</v>
      </c>
      <c r="K17" s="188">
        <v>1143</v>
      </c>
      <c r="L17" s="188">
        <v>1144</v>
      </c>
      <c r="M17" s="188">
        <v>1144</v>
      </c>
      <c r="N17" s="188">
        <v>1143</v>
      </c>
      <c r="O17" s="188">
        <v>1141</v>
      </c>
      <c r="P17" s="188">
        <v>1139</v>
      </c>
      <c r="Q17" s="188">
        <v>1137</v>
      </c>
      <c r="R17" s="188">
        <v>1137</v>
      </c>
      <c r="S17" s="188">
        <v>1137</v>
      </c>
      <c r="T17" s="188">
        <v>1137</v>
      </c>
      <c r="U17" s="188">
        <v>1137</v>
      </c>
      <c r="V17" s="188">
        <v>1137</v>
      </c>
      <c r="W17" s="188">
        <v>1137</v>
      </c>
      <c r="X17" s="188">
        <v>1140</v>
      </c>
      <c r="Y17" s="188">
        <v>1140</v>
      </c>
      <c r="Z17" s="188">
        <v>27364</v>
      </c>
      <c r="AB17" s="67"/>
      <c r="AC17" s="67"/>
      <c r="AD17" s="67"/>
    </row>
    <row r="18" spans="1:30" x14ac:dyDescent="0.2">
      <c r="A18" s="187">
        <v>44785</v>
      </c>
      <c r="B18" s="188">
        <v>1137</v>
      </c>
      <c r="C18" s="188">
        <v>1139</v>
      </c>
      <c r="D18" s="188">
        <v>1138</v>
      </c>
      <c r="E18" s="188">
        <v>1136</v>
      </c>
      <c r="F18" s="188">
        <v>1138</v>
      </c>
      <c r="G18" s="188">
        <v>1137</v>
      </c>
      <c r="H18" s="188">
        <v>1140</v>
      </c>
      <c r="I18" s="188">
        <v>1143</v>
      </c>
      <c r="J18" s="188">
        <v>1142</v>
      </c>
      <c r="K18" s="188">
        <v>1142</v>
      </c>
      <c r="L18" s="188">
        <v>1144</v>
      </c>
      <c r="M18" s="188">
        <v>1144</v>
      </c>
      <c r="N18" s="188">
        <v>1142</v>
      </c>
      <c r="O18" s="188">
        <v>1139</v>
      </c>
      <c r="P18" s="188">
        <v>1138</v>
      </c>
      <c r="Q18" s="188">
        <v>1137</v>
      </c>
      <c r="R18" s="188">
        <v>1138</v>
      </c>
      <c r="S18" s="188">
        <v>1135</v>
      </c>
      <c r="T18" s="188">
        <v>1136</v>
      </c>
      <c r="U18" s="188">
        <v>1137</v>
      </c>
      <c r="V18" s="188">
        <v>1138</v>
      </c>
      <c r="W18" s="188">
        <v>1139</v>
      </c>
      <c r="X18" s="188">
        <v>1140</v>
      </c>
      <c r="Y18" s="188">
        <v>1140</v>
      </c>
      <c r="Z18" s="188">
        <v>27339</v>
      </c>
      <c r="AB18" s="67"/>
      <c r="AC18" s="67"/>
      <c r="AD18" s="67"/>
    </row>
    <row r="19" spans="1:30" x14ac:dyDescent="0.2">
      <c r="A19" s="187">
        <v>44786</v>
      </c>
      <c r="B19" s="188">
        <v>1148</v>
      </c>
      <c r="C19" s="188">
        <v>1151</v>
      </c>
      <c r="D19" s="188">
        <v>1151</v>
      </c>
      <c r="E19" s="188">
        <v>1150</v>
      </c>
      <c r="F19" s="188">
        <v>1149</v>
      </c>
      <c r="G19" s="188">
        <v>1152</v>
      </c>
      <c r="H19" s="188">
        <v>1153</v>
      </c>
      <c r="I19" s="188">
        <v>1156</v>
      </c>
      <c r="J19" s="188">
        <v>1148</v>
      </c>
      <c r="K19" s="188">
        <v>1137</v>
      </c>
      <c r="L19" s="188">
        <v>1138</v>
      </c>
      <c r="M19" s="188">
        <v>1139</v>
      </c>
      <c r="N19" s="188">
        <v>1154</v>
      </c>
      <c r="O19" s="188">
        <v>1156</v>
      </c>
      <c r="P19" s="188">
        <v>1153</v>
      </c>
      <c r="Q19" s="188">
        <v>1153</v>
      </c>
      <c r="R19" s="188">
        <v>1151</v>
      </c>
      <c r="S19" s="188">
        <v>1150</v>
      </c>
      <c r="T19" s="188">
        <v>1151</v>
      </c>
      <c r="U19" s="188">
        <v>1152</v>
      </c>
      <c r="V19" s="188">
        <v>1152</v>
      </c>
      <c r="W19" s="188">
        <v>1151</v>
      </c>
      <c r="X19" s="188">
        <v>1153</v>
      </c>
      <c r="Y19" s="188">
        <v>1154</v>
      </c>
      <c r="Z19" s="188">
        <v>27602</v>
      </c>
      <c r="AB19" s="67"/>
      <c r="AC19" s="67"/>
      <c r="AD19" s="67"/>
    </row>
    <row r="20" spans="1:30" x14ac:dyDescent="0.2">
      <c r="A20" s="187">
        <v>44787</v>
      </c>
      <c r="B20" s="188">
        <v>1146</v>
      </c>
      <c r="C20" s="188">
        <v>1146</v>
      </c>
      <c r="D20" s="188">
        <v>1149</v>
      </c>
      <c r="E20" s="188">
        <v>1150</v>
      </c>
      <c r="F20" s="188">
        <v>1148</v>
      </c>
      <c r="G20" s="188">
        <v>1148</v>
      </c>
      <c r="H20" s="188">
        <v>1149</v>
      </c>
      <c r="I20" s="188">
        <v>1150</v>
      </c>
      <c r="J20" s="188">
        <v>1150</v>
      </c>
      <c r="K20" s="188">
        <v>1147</v>
      </c>
      <c r="L20" s="188">
        <v>1146</v>
      </c>
      <c r="M20" s="188">
        <v>1146</v>
      </c>
      <c r="N20" s="188">
        <v>1116</v>
      </c>
      <c r="O20" s="188">
        <v>1073</v>
      </c>
      <c r="P20" s="188">
        <v>1071</v>
      </c>
      <c r="Q20" s="188">
        <v>1073</v>
      </c>
      <c r="R20" s="188">
        <v>1071</v>
      </c>
      <c r="S20" s="188">
        <v>1070</v>
      </c>
      <c r="T20" s="188">
        <v>1069</v>
      </c>
      <c r="U20" s="188">
        <v>1070</v>
      </c>
      <c r="V20" s="188">
        <v>1071</v>
      </c>
      <c r="W20" s="188">
        <v>1074</v>
      </c>
      <c r="X20" s="188">
        <v>1092</v>
      </c>
      <c r="Y20" s="188">
        <v>1120</v>
      </c>
      <c r="Z20" s="188">
        <v>26745</v>
      </c>
      <c r="AB20" s="67"/>
      <c r="AC20" s="67"/>
      <c r="AD20" s="67"/>
    </row>
    <row r="21" spans="1:30" x14ac:dyDescent="0.2">
      <c r="A21" s="187">
        <v>44788</v>
      </c>
      <c r="B21" s="188">
        <v>1124</v>
      </c>
      <c r="C21" s="188">
        <v>1127</v>
      </c>
      <c r="D21" s="188">
        <v>1125</v>
      </c>
      <c r="E21" s="188">
        <v>1126</v>
      </c>
      <c r="F21" s="188">
        <v>1126</v>
      </c>
      <c r="G21" s="188">
        <v>1125</v>
      </c>
      <c r="H21" s="188">
        <v>1126</v>
      </c>
      <c r="I21" s="188">
        <v>1125</v>
      </c>
      <c r="J21" s="188">
        <v>1127</v>
      </c>
      <c r="K21" s="188">
        <v>1129</v>
      </c>
      <c r="L21" s="188">
        <v>1124</v>
      </c>
      <c r="M21" s="188">
        <v>1120</v>
      </c>
      <c r="N21" s="188">
        <v>1120</v>
      </c>
      <c r="O21" s="188">
        <v>1119</v>
      </c>
      <c r="P21" s="188">
        <v>1125</v>
      </c>
      <c r="Q21" s="188">
        <v>1140</v>
      </c>
      <c r="R21" s="188">
        <v>1145</v>
      </c>
      <c r="S21" s="188">
        <v>1148</v>
      </c>
      <c r="T21" s="188">
        <v>1144</v>
      </c>
      <c r="U21" s="188">
        <v>1145</v>
      </c>
      <c r="V21" s="188">
        <v>1146</v>
      </c>
      <c r="W21" s="188">
        <v>1147</v>
      </c>
      <c r="X21" s="188">
        <v>1149</v>
      </c>
      <c r="Y21" s="188">
        <v>1149</v>
      </c>
      <c r="Z21" s="188">
        <v>27181</v>
      </c>
      <c r="AB21" s="67"/>
      <c r="AC21" s="67"/>
      <c r="AD21" s="67"/>
    </row>
    <row r="22" spans="1:30" x14ac:dyDescent="0.2">
      <c r="A22" s="187">
        <v>44789</v>
      </c>
      <c r="B22" s="188">
        <v>1165</v>
      </c>
      <c r="C22" s="188">
        <v>1170</v>
      </c>
      <c r="D22" s="188">
        <v>1170</v>
      </c>
      <c r="E22" s="188">
        <v>1171</v>
      </c>
      <c r="F22" s="188">
        <v>1170</v>
      </c>
      <c r="G22" s="188">
        <v>1169</v>
      </c>
      <c r="H22" s="188">
        <v>1165</v>
      </c>
      <c r="I22" s="188">
        <v>1165</v>
      </c>
      <c r="J22" s="188">
        <v>1168</v>
      </c>
      <c r="K22" s="188">
        <v>1169</v>
      </c>
      <c r="L22" s="188">
        <v>1170</v>
      </c>
      <c r="M22" s="188">
        <v>1170</v>
      </c>
      <c r="N22" s="188">
        <v>1167</v>
      </c>
      <c r="O22" s="188">
        <v>1168</v>
      </c>
      <c r="P22" s="188">
        <v>1169</v>
      </c>
      <c r="Q22" s="188">
        <v>1164</v>
      </c>
      <c r="R22" s="188">
        <v>1165</v>
      </c>
      <c r="S22" s="188">
        <v>1167</v>
      </c>
      <c r="T22" s="188">
        <v>1165</v>
      </c>
      <c r="U22" s="188">
        <v>1163</v>
      </c>
      <c r="V22" s="188">
        <v>1165</v>
      </c>
      <c r="W22" s="188">
        <v>1165</v>
      </c>
      <c r="X22" s="188">
        <v>1166</v>
      </c>
      <c r="Y22" s="188">
        <v>1167</v>
      </c>
      <c r="Z22" s="188">
        <v>28013</v>
      </c>
      <c r="AB22" s="67"/>
      <c r="AC22" s="67"/>
      <c r="AD22" s="67"/>
    </row>
    <row r="23" spans="1:30" x14ac:dyDescent="0.2">
      <c r="A23" s="187">
        <v>44790</v>
      </c>
      <c r="B23" s="188">
        <v>1145</v>
      </c>
      <c r="C23" s="188">
        <v>1146</v>
      </c>
      <c r="D23" s="188">
        <v>1149</v>
      </c>
      <c r="E23" s="188">
        <v>1149</v>
      </c>
      <c r="F23" s="188">
        <v>1147</v>
      </c>
      <c r="G23" s="188">
        <v>1147</v>
      </c>
      <c r="H23" s="188">
        <v>1141</v>
      </c>
      <c r="I23" s="188">
        <v>1127</v>
      </c>
      <c r="J23" s="188">
        <v>1124</v>
      </c>
      <c r="K23" s="188">
        <v>1127</v>
      </c>
      <c r="L23" s="188">
        <v>1128</v>
      </c>
      <c r="M23" s="188">
        <v>1126</v>
      </c>
      <c r="N23" s="188">
        <v>1123</v>
      </c>
      <c r="O23" s="188">
        <v>1123</v>
      </c>
      <c r="P23" s="188">
        <v>1125</v>
      </c>
      <c r="Q23" s="188">
        <v>1142</v>
      </c>
      <c r="R23" s="188">
        <v>1140</v>
      </c>
      <c r="S23" s="188">
        <v>1144</v>
      </c>
      <c r="T23" s="188">
        <v>1143</v>
      </c>
      <c r="U23" s="188">
        <v>1141</v>
      </c>
      <c r="V23" s="188">
        <v>1141</v>
      </c>
      <c r="W23" s="188">
        <v>1143</v>
      </c>
      <c r="X23" s="188">
        <v>1144</v>
      </c>
      <c r="Y23" s="188">
        <v>1145</v>
      </c>
      <c r="Z23" s="188">
        <v>27310</v>
      </c>
      <c r="AB23" s="67"/>
      <c r="AC23" s="67"/>
      <c r="AD23" s="67"/>
    </row>
    <row r="24" spans="1:30" x14ac:dyDescent="0.2">
      <c r="A24" s="187">
        <v>44791</v>
      </c>
      <c r="B24" s="188">
        <v>1151</v>
      </c>
      <c r="C24" s="188">
        <v>1147</v>
      </c>
      <c r="D24" s="188">
        <v>1148</v>
      </c>
      <c r="E24" s="188">
        <v>1150</v>
      </c>
      <c r="F24" s="188">
        <v>1152</v>
      </c>
      <c r="G24" s="188">
        <v>1150</v>
      </c>
      <c r="H24" s="188">
        <v>1148</v>
      </c>
      <c r="I24" s="188">
        <v>1147</v>
      </c>
      <c r="J24" s="188">
        <v>1147</v>
      </c>
      <c r="K24" s="188">
        <v>1147</v>
      </c>
      <c r="L24" s="188">
        <v>1148</v>
      </c>
      <c r="M24" s="188">
        <v>1149</v>
      </c>
      <c r="N24" s="188">
        <v>1146</v>
      </c>
      <c r="O24" s="188">
        <v>1141</v>
      </c>
      <c r="P24" s="188">
        <v>1141</v>
      </c>
      <c r="Q24" s="188">
        <v>1143</v>
      </c>
      <c r="R24" s="188">
        <v>1142</v>
      </c>
      <c r="S24" s="188">
        <v>1143</v>
      </c>
      <c r="T24" s="188">
        <v>1141</v>
      </c>
      <c r="U24" s="188">
        <v>1140</v>
      </c>
      <c r="V24" s="188">
        <v>1143</v>
      </c>
      <c r="W24" s="188">
        <v>1149</v>
      </c>
      <c r="X24" s="188">
        <v>1155</v>
      </c>
      <c r="Y24" s="188">
        <v>1156</v>
      </c>
      <c r="Z24" s="188">
        <v>27524</v>
      </c>
      <c r="AB24" s="67"/>
      <c r="AC24" s="67"/>
      <c r="AD24" s="67"/>
    </row>
    <row r="25" spans="1:30" x14ac:dyDescent="0.2">
      <c r="A25" s="187">
        <v>44792</v>
      </c>
      <c r="B25" s="188">
        <v>1159</v>
      </c>
      <c r="C25" s="188">
        <v>1159</v>
      </c>
      <c r="D25" s="188">
        <v>1159</v>
      </c>
      <c r="E25" s="188">
        <v>1161</v>
      </c>
      <c r="F25" s="188">
        <v>1161</v>
      </c>
      <c r="G25" s="188">
        <v>1161</v>
      </c>
      <c r="H25" s="188">
        <v>1162</v>
      </c>
      <c r="I25" s="188">
        <v>1159</v>
      </c>
      <c r="J25" s="188">
        <v>1160</v>
      </c>
      <c r="K25" s="188">
        <v>1160</v>
      </c>
      <c r="L25" s="188">
        <v>1158</v>
      </c>
      <c r="M25" s="188">
        <v>1158</v>
      </c>
      <c r="N25" s="188">
        <v>1157</v>
      </c>
      <c r="O25" s="188">
        <v>1152</v>
      </c>
      <c r="P25" s="188">
        <v>1151</v>
      </c>
      <c r="Q25" s="188">
        <v>1154</v>
      </c>
      <c r="R25" s="188">
        <v>1154</v>
      </c>
      <c r="S25" s="188">
        <v>1153</v>
      </c>
      <c r="T25" s="188">
        <v>1154</v>
      </c>
      <c r="U25" s="188">
        <v>1154</v>
      </c>
      <c r="V25" s="188">
        <v>1154</v>
      </c>
      <c r="W25" s="188">
        <v>1156</v>
      </c>
      <c r="X25" s="188">
        <v>1155</v>
      </c>
      <c r="Y25" s="188">
        <v>1154</v>
      </c>
      <c r="Z25" s="188">
        <v>27765</v>
      </c>
      <c r="AB25" s="67"/>
      <c r="AC25" s="67"/>
      <c r="AD25" s="67"/>
    </row>
    <row r="26" spans="1:30" x14ac:dyDescent="0.2">
      <c r="A26" s="187">
        <v>44793</v>
      </c>
      <c r="B26" s="188">
        <v>1152</v>
      </c>
      <c r="C26" s="188">
        <v>1153</v>
      </c>
      <c r="D26" s="188">
        <v>1153</v>
      </c>
      <c r="E26" s="188">
        <v>1153</v>
      </c>
      <c r="F26" s="188">
        <v>1156</v>
      </c>
      <c r="G26" s="188">
        <v>1157</v>
      </c>
      <c r="H26" s="188">
        <v>1157</v>
      </c>
      <c r="I26" s="188">
        <v>1156</v>
      </c>
      <c r="J26" s="188">
        <v>1154</v>
      </c>
      <c r="K26" s="188">
        <v>1154</v>
      </c>
      <c r="L26" s="188">
        <v>1154</v>
      </c>
      <c r="M26" s="188">
        <v>1153</v>
      </c>
      <c r="N26" s="188">
        <v>1152</v>
      </c>
      <c r="O26" s="188">
        <v>1150</v>
      </c>
      <c r="P26" s="188">
        <v>1147</v>
      </c>
      <c r="Q26" s="188">
        <v>1147</v>
      </c>
      <c r="R26" s="188">
        <v>1147</v>
      </c>
      <c r="S26" s="188">
        <v>1148</v>
      </c>
      <c r="T26" s="188">
        <v>1148</v>
      </c>
      <c r="U26" s="188">
        <v>1151</v>
      </c>
      <c r="V26" s="188">
        <v>1151</v>
      </c>
      <c r="W26" s="188">
        <v>1152</v>
      </c>
      <c r="X26" s="188">
        <v>1152</v>
      </c>
      <c r="Y26" s="188">
        <v>1152</v>
      </c>
      <c r="Z26" s="188">
        <v>27649</v>
      </c>
      <c r="AB26" s="67"/>
      <c r="AC26" s="67"/>
      <c r="AD26" s="67"/>
    </row>
    <row r="27" spans="1:30" x14ac:dyDescent="0.2">
      <c r="A27" s="187">
        <v>44794</v>
      </c>
      <c r="B27" s="188">
        <v>1144</v>
      </c>
      <c r="C27" s="188">
        <v>1141</v>
      </c>
      <c r="D27" s="188">
        <v>1142</v>
      </c>
      <c r="E27" s="188">
        <v>1142</v>
      </c>
      <c r="F27" s="188">
        <v>1146</v>
      </c>
      <c r="G27" s="188">
        <v>1164</v>
      </c>
      <c r="H27" s="188">
        <v>1164</v>
      </c>
      <c r="I27" s="188">
        <v>1165</v>
      </c>
      <c r="J27" s="188">
        <v>1163</v>
      </c>
      <c r="K27" s="188">
        <v>1162</v>
      </c>
      <c r="L27" s="188">
        <v>1161</v>
      </c>
      <c r="M27" s="188">
        <v>1161</v>
      </c>
      <c r="N27" s="188">
        <v>1160</v>
      </c>
      <c r="O27" s="188">
        <v>1158</v>
      </c>
      <c r="P27" s="188">
        <v>1154</v>
      </c>
      <c r="Q27" s="188">
        <v>1154</v>
      </c>
      <c r="R27" s="188">
        <v>1155</v>
      </c>
      <c r="S27" s="188">
        <v>1156</v>
      </c>
      <c r="T27" s="188">
        <v>1156</v>
      </c>
      <c r="U27" s="188">
        <v>1156</v>
      </c>
      <c r="V27" s="188">
        <v>1156</v>
      </c>
      <c r="W27" s="188">
        <v>1157</v>
      </c>
      <c r="X27" s="188">
        <v>1157</v>
      </c>
      <c r="Y27" s="188">
        <v>1157</v>
      </c>
      <c r="Z27" s="188">
        <v>27731</v>
      </c>
      <c r="AB27" s="67"/>
      <c r="AC27" s="67"/>
      <c r="AD27" s="67"/>
    </row>
    <row r="28" spans="1:30" x14ac:dyDescent="0.2">
      <c r="A28" s="187">
        <v>44795</v>
      </c>
      <c r="B28" s="188">
        <v>1149</v>
      </c>
      <c r="C28" s="188">
        <v>1145</v>
      </c>
      <c r="D28" s="188">
        <v>1144</v>
      </c>
      <c r="E28" s="188">
        <v>1145</v>
      </c>
      <c r="F28" s="188">
        <v>1145</v>
      </c>
      <c r="G28" s="188">
        <v>1145</v>
      </c>
      <c r="H28" s="188">
        <v>1146</v>
      </c>
      <c r="I28" s="188">
        <v>1147</v>
      </c>
      <c r="J28" s="188">
        <v>1148</v>
      </c>
      <c r="K28" s="188">
        <v>1148</v>
      </c>
      <c r="L28" s="188">
        <v>1146</v>
      </c>
      <c r="M28" s="188">
        <v>1146</v>
      </c>
      <c r="N28" s="188">
        <v>1146</v>
      </c>
      <c r="O28" s="188">
        <v>1145</v>
      </c>
      <c r="P28" s="188">
        <v>1145</v>
      </c>
      <c r="Q28" s="188">
        <v>1141</v>
      </c>
      <c r="R28" s="188">
        <v>1139</v>
      </c>
      <c r="S28" s="188">
        <v>1139</v>
      </c>
      <c r="T28" s="188">
        <v>1141</v>
      </c>
      <c r="U28" s="188">
        <v>1143</v>
      </c>
      <c r="V28" s="188">
        <v>1142</v>
      </c>
      <c r="W28" s="188">
        <v>1143</v>
      </c>
      <c r="X28" s="188">
        <v>1142</v>
      </c>
      <c r="Y28" s="188">
        <v>1143</v>
      </c>
      <c r="Z28" s="188">
        <v>27463</v>
      </c>
      <c r="AB28" s="67"/>
      <c r="AC28" s="67"/>
      <c r="AD28" s="67"/>
    </row>
    <row r="29" spans="1:30" x14ac:dyDescent="0.2">
      <c r="A29" s="187">
        <v>44796</v>
      </c>
      <c r="B29" s="188">
        <v>1145</v>
      </c>
      <c r="C29" s="188">
        <v>1145</v>
      </c>
      <c r="D29" s="188">
        <v>1145</v>
      </c>
      <c r="E29" s="188">
        <v>1146</v>
      </c>
      <c r="F29" s="188">
        <v>1146</v>
      </c>
      <c r="G29" s="188">
        <v>1146</v>
      </c>
      <c r="H29" s="188">
        <v>1146</v>
      </c>
      <c r="I29" s="188">
        <v>1148</v>
      </c>
      <c r="J29" s="188">
        <v>1151</v>
      </c>
      <c r="K29" s="188">
        <v>1152</v>
      </c>
      <c r="L29" s="188">
        <v>1153</v>
      </c>
      <c r="M29" s="188">
        <v>1152</v>
      </c>
      <c r="N29" s="188">
        <v>1152</v>
      </c>
      <c r="O29" s="188">
        <v>1151</v>
      </c>
      <c r="P29" s="188">
        <v>1149</v>
      </c>
      <c r="Q29" s="188">
        <v>1150</v>
      </c>
      <c r="R29" s="188">
        <v>1148</v>
      </c>
      <c r="S29" s="188">
        <v>1146</v>
      </c>
      <c r="T29" s="188">
        <v>1147</v>
      </c>
      <c r="U29" s="188">
        <v>1147</v>
      </c>
      <c r="V29" s="188">
        <v>1148</v>
      </c>
      <c r="W29" s="188">
        <v>1149</v>
      </c>
      <c r="X29" s="188">
        <v>1150</v>
      </c>
      <c r="Y29" s="188">
        <v>1149</v>
      </c>
      <c r="Z29" s="188">
        <v>27561</v>
      </c>
      <c r="AB29" s="67"/>
      <c r="AC29" s="67"/>
      <c r="AD29" s="67"/>
    </row>
    <row r="30" spans="1:30" x14ac:dyDescent="0.2">
      <c r="A30" s="187">
        <v>44797</v>
      </c>
      <c r="B30" s="188">
        <v>1152</v>
      </c>
      <c r="C30" s="188">
        <v>1152</v>
      </c>
      <c r="D30" s="188">
        <v>1152</v>
      </c>
      <c r="E30" s="188">
        <v>1152</v>
      </c>
      <c r="F30" s="188">
        <v>1153</v>
      </c>
      <c r="G30" s="188">
        <v>1154</v>
      </c>
      <c r="H30" s="188">
        <v>1155</v>
      </c>
      <c r="I30" s="188">
        <v>1153</v>
      </c>
      <c r="J30" s="188">
        <v>1154</v>
      </c>
      <c r="K30" s="188">
        <v>1154</v>
      </c>
      <c r="L30" s="188">
        <v>1154</v>
      </c>
      <c r="M30" s="188">
        <v>1154</v>
      </c>
      <c r="N30" s="188">
        <v>1153</v>
      </c>
      <c r="O30" s="188">
        <v>1153</v>
      </c>
      <c r="P30" s="188">
        <v>1152</v>
      </c>
      <c r="Q30" s="188">
        <v>1150</v>
      </c>
      <c r="R30" s="188">
        <v>1151</v>
      </c>
      <c r="S30" s="188">
        <v>1151</v>
      </c>
      <c r="T30" s="188">
        <v>1150</v>
      </c>
      <c r="U30" s="188">
        <v>1151</v>
      </c>
      <c r="V30" s="188">
        <v>1151</v>
      </c>
      <c r="W30" s="188">
        <v>1152</v>
      </c>
      <c r="X30" s="188">
        <v>1153</v>
      </c>
      <c r="Y30" s="188">
        <v>1153</v>
      </c>
      <c r="Z30" s="188">
        <v>27659</v>
      </c>
      <c r="AB30" s="67"/>
      <c r="AC30" s="67"/>
      <c r="AD30" s="67"/>
    </row>
    <row r="31" spans="1:30" x14ac:dyDescent="0.2">
      <c r="A31" s="187">
        <v>44798</v>
      </c>
      <c r="B31" s="188">
        <v>1160</v>
      </c>
      <c r="C31" s="188">
        <v>1161</v>
      </c>
      <c r="D31" s="188">
        <v>1162</v>
      </c>
      <c r="E31" s="188">
        <v>1162</v>
      </c>
      <c r="F31" s="188">
        <v>1163</v>
      </c>
      <c r="G31" s="188">
        <v>1163</v>
      </c>
      <c r="H31" s="188">
        <v>1163</v>
      </c>
      <c r="I31" s="188">
        <v>1163</v>
      </c>
      <c r="J31" s="188">
        <v>1163</v>
      </c>
      <c r="K31" s="188">
        <v>1163</v>
      </c>
      <c r="L31" s="188">
        <v>1162</v>
      </c>
      <c r="M31" s="188">
        <v>1160</v>
      </c>
      <c r="N31" s="188">
        <v>1159</v>
      </c>
      <c r="O31" s="188">
        <v>1156</v>
      </c>
      <c r="P31" s="188">
        <v>1157</v>
      </c>
      <c r="Q31" s="188">
        <v>1156</v>
      </c>
      <c r="R31" s="188">
        <v>1156</v>
      </c>
      <c r="S31" s="188">
        <v>1156</v>
      </c>
      <c r="T31" s="188">
        <v>1155</v>
      </c>
      <c r="U31" s="188">
        <v>1156</v>
      </c>
      <c r="V31" s="188">
        <v>1156</v>
      </c>
      <c r="W31" s="188">
        <v>1156</v>
      </c>
      <c r="X31" s="188">
        <v>1157</v>
      </c>
      <c r="Y31" s="188">
        <v>1158</v>
      </c>
      <c r="Z31" s="188">
        <v>27823</v>
      </c>
      <c r="AB31" s="67"/>
      <c r="AC31" s="67"/>
      <c r="AD31" s="67"/>
    </row>
    <row r="32" spans="1:30" x14ac:dyDescent="0.2">
      <c r="A32" s="187">
        <v>44799</v>
      </c>
      <c r="B32" s="188">
        <v>1152</v>
      </c>
      <c r="C32" s="188">
        <v>1152</v>
      </c>
      <c r="D32" s="188">
        <v>1154</v>
      </c>
      <c r="E32" s="188">
        <v>1153</v>
      </c>
      <c r="F32" s="188">
        <v>1153</v>
      </c>
      <c r="G32" s="188">
        <v>1153</v>
      </c>
      <c r="H32" s="188">
        <v>1154</v>
      </c>
      <c r="I32" s="188">
        <v>1154</v>
      </c>
      <c r="J32" s="188">
        <v>1152</v>
      </c>
      <c r="K32" s="188">
        <v>1152</v>
      </c>
      <c r="L32" s="188">
        <v>1134</v>
      </c>
      <c r="M32" s="188">
        <v>1133</v>
      </c>
      <c r="N32" s="188">
        <v>1131</v>
      </c>
      <c r="O32" s="188">
        <v>1130</v>
      </c>
      <c r="P32" s="188">
        <v>1128</v>
      </c>
      <c r="Q32" s="188">
        <v>1128</v>
      </c>
      <c r="R32" s="188">
        <v>1127</v>
      </c>
      <c r="S32" s="188">
        <v>1127</v>
      </c>
      <c r="T32" s="188">
        <v>1127</v>
      </c>
      <c r="U32" s="188">
        <v>1127</v>
      </c>
      <c r="V32" s="188">
        <v>1145</v>
      </c>
      <c r="W32" s="188">
        <v>1148</v>
      </c>
      <c r="X32" s="188">
        <v>1148</v>
      </c>
      <c r="Y32" s="188">
        <v>1148</v>
      </c>
      <c r="Z32" s="188">
        <v>27410</v>
      </c>
      <c r="AB32" s="67"/>
      <c r="AC32" s="67"/>
      <c r="AD32" s="67"/>
    </row>
    <row r="33" spans="1:30" x14ac:dyDescent="0.2">
      <c r="A33" s="187">
        <v>44800</v>
      </c>
      <c r="B33" s="188">
        <v>1178</v>
      </c>
      <c r="C33" s="188">
        <v>1177</v>
      </c>
      <c r="D33" s="188">
        <v>1177</v>
      </c>
      <c r="E33" s="188">
        <v>1179</v>
      </c>
      <c r="F33" s="188">
        <v>1179</v>
      </c>
      <c r="G33" s="188">
        <v>1179</v>
      </c>
      <c r="H33" s="188">
        <v>1180</v>
      </c>
      <c r="I33" s="188">
        <v>1180</v>
      </c>
      <c r="J33" s="188">
        <v>1180</v>
      </c>
      <c r="K33" s="188">
        <v>1179</v>
      </c>
      <c r="L33" s="188">
        <v>1178</v>
      </c>
      <c r="M33" s="188">
        <v>1177</v>
      </c>
      <c r="N33" s="188">
        <v>1176</v>
      </c>
      <c r="O33" s="188">
        <v>1175</v>
      </c>
      <c r="P33" s="188">
        <v>1171</v>
      </c>
      <c r="Q33" s="188">
        <v>1171</v>
      </c>
      <c r="R33" s="188">
        <v>1171</v>
      </c>
      <c r="S33" s="188">
        <v>1172</v>
      </c>
      <c r="T33" s="188">
        <v>1173</v>
      </c>
      <c r="U33" s="188">
        <v>1173</v>
      </c>
      <c r="V33" s="188">
        <v>1172</v>
      </c>
      <c r="W33" s="188">
        <v>1173</v>
      </c>
      <c r="X33" s="188">
        <v>1172</v>
      </c>
      <c r="Y33" s="188">
        <v>1172</v>
      </c>
      <c r="Z33" s="188">
        <v>28214</v>
      </c>
      <c r="AB33" s="67"/>
      <c r="AC33" s="67"/>
      <c r="AD33" s="67"/>
    </row>
    <row r="34" spans="1:30" x14ac:dyDescent="0.2">
      <c r="A34" s="187">
        <v>44801</v>
      </c>
      <c r="B34" s="188">
        <v>1148</v>
      </c>
      <c r="C34" s="188">
        <v>1150</v>
      </c>
      <c r="D34" s="188">
        <v>1148</v>
      </c>
      <c r="E34" s="188">
        <v>1146</v>
      </c>
      <c r="F34" s="188">
        <v>1147</v>
      </c>
      <c r="G34" s="188">
        <v>1149</v>
      </c>
      <c r="H34" s="188">
        <v>1149</v>
      </c>
      <c r="I34" s="188">
        <v>1138</v>
      </c>
      <c r="J34" s="188">
        <v>1128</v>
      </c>
      <c r="K34" s="188">
        <v>1127</v>
      </c>
      <c r="L34" s="188">
        <v>1127</v>
      </c>
      <c r="M34" s="188">
        <v>1127</v>
      </c>
      <c r="N34" s="188">
        <v>1126</v>
      </c>
      <c r="O34" s="188">
        <v>1131</v>
      </c>
      <c r="P34" s="188">
        <v>1146</v>
      </c>
      <c r="Q34" s="188">
        <v>1143</v>
      </c>
      <c r="R34" s="188">
        <v>1144</v>
      </c>
      <c r="S34" s="188">
        <v>1145</v>
      </c>
      <c r="T34" s="188">
        <v>1146</v>
      </c>
      <c r="U34" s="188">
        <v>1146</v>
      </c>
      <c r="V34" s="188">
        <v>1145</v>
      </c>
      <c r="W34" s="188">
        <v>1144</v>
      </c>
      <c r="X34" s="188">
        <v>1145</v>
      </c>
      <c r="Y34" s="188">
        <v>1145</v>
      </c>
      <c r="Z34" s="188">
        <v>27390</v>
      </c>
      <c r="AB34" s="67"/>
      <c r="AC34" s="67"/>
      <c r="AD34" s="67"/>
    </row>
    <row r="35" spans="1:30" x14ac:dyDescent="0.2">
      <c r="A35" s="187">
        <v>44802</v>
      </c>
      <c r="B35" s="188">
        <v>1151</v>
      </c>
      <c r="C35" s="188">
        <v>1153</v>
      </c>
      <c r="D35" s="188">
        <v>1152</v>
      </c>
      <c r="E35" s="188">
        <v>1150</v>
      </c>
      <c r="F35" s="188">
        <v>1151</v>
      </c>
      <c r="G35" s="188">
        <v>1152</v>
      </c>
      <c r="H35" s="188">
        <v>1153</v>
      </c>
      <c r="I35" s="188">
        <v>1153</v>
      </c>
      <c r="J35" s="188">
        <v>1152</v>
      </c>
      <c r="K35" s="188">
        <v>1153</v>
      </c>
      <c r="L35" s="188">
        <v>1149</v>
      </c>
      <c r="M35" s="188">
        <v>1149</v>
      </c>
      <c r="N35" s="188">
        <v>1147</v>
      </c>
      <c r="O35" s="188">
        <v>1147</v>
      </c>
      <c r="P35" s="188">
        <v>1146</v>
      </c>
      <c r="Q35" s="188">
        <v>1145</v>
      </c>
      <c r="R35" s="188">
        <v>1142</v>
      </c>
      <c r="S35" s="188">
        <v>1145</v>
      </c>
      <c r="T35" s="188">
        <v>1146</v>
      </c>
      <c r="U35" s="188">
        <v>1146</v>
      </c>
      <c r="V35" s="188">
        <v>1145</v>
      </c>
      <c r="W35" s="188">
        <v>1146</v>
      </c>
      <c r="X35" s="188">
        <v>1147</v>
      </c>
      <c r="Y35" s="188">
        <v>1145</v>
      </c>
      <c r="Z35" s="188">
        <v>27565</v>
      </c>
      <c r="AB35" s="67"/>
      <c r="AC35" s="67"/>
      <c r="AD35" s="67"/>
    </row>
    <row r="36" spans="1:30" x14ac:dyDescent="0.2">
      <c r="A36" s="187">
        <v>44803</v>
      </c>
      <c r="B36" s="188">
        <v>1153</v>
      </c>
      <c r="C36" s="188">
        <v>1154</v>
      </c>
      <c r="D36" s="188">
        <v>1156</v>
      </c>
      <c r="E36" s="188">
        <v>1154</v>
      </c>
      <c r="F36" s="188">
        <v>1152</v>
      </c>
      <c r="G36" s="188">
        <v>1153</v>
      </c>
      <c r="H36" s="188">
        <v>1155</v>
      </c>
      <c r="I36" s="188">
        <v>1155</v>
      </c>
      <c r="J36" s="188">
        <v>1156</v>
      </c>
      <c r="K36" s="188">
        <v>1154</v>
      </c>
      <c r="L36" s="188">
        <v>1153</v>
      </c>
      <c r="M36" s="188">
        <v>1152</v>
      </c>
      <c r="N36" s="188">
        <v>1151</v>
      </c>
      <c r="O36" s="188">
        <v>1153</v>
      </c>
      <c r="P36" s="188">
        <v>1155</v>
      </c>
      <c r="Q36" s="188">
        <v>1155</v>
      </c>
      <c r="R36" s="188">
        <v>1155</v>
      </c>
      <c r="S36" s="188">
        <v>1153</v>
      </c>
      <c r="T36" s="188">
        <v>1153</v>
      </c>
      <c r="U36" s="188">
        <v>1157</v>
      </c>
      <c r="V36" s="188">
        <v>1159</v>
      </c>
      <c r="W36" s="188">
        <v>1145</v>
      </c>
      <c r="X36" s="188">
        <v>1143</v>
      </c>
      <c r="Y36" s="188">
        <v>1144</v>
      </c>
      <c r="Z36" s="188">
        <v>27670</v>
      </c>
      <c r="AB36" s="67"/>
      <c r="AC36" s="67"/>
      <c r="AD36" s="67"/>
    </row>
    <row r="37" spans="1:30" x14ac:dyDescent="0.2">
      <c r="A37" s="187">
        <v>44804</v>
      </c>
      <c r="B37" s="188">
        <v>1098</v>
      </c>
      <c r="C37" s="188">
        <v>1114</v>
      </c>
      <c r="D37" s="188">
        <v>1121</v>
      </c>
      <c r="E37" s="188">
        <v>1119</v>
      </c>
      <c r="F37" s="188">
        <v>1100</v>
      </c>
      <c r="G37" s="188">
        <v>1101</v>
      </c>
      <c r="H37" s="188">
        <v>1102</v>
      </c>
      <c r="I37" s="188">
        <v>1104</v>
      </c>
      <c r="J37" s="188">
        <v>1106</v>
      </c>
      <c r="K37" s="188">
        <v>1105</v>
      </c>
      <c r="L37" s="188">
        <v>1103</v>
      </c>
      <c r="M37" s="188">
        <v>1100</v>
      </c>
      <c r="N37" s="188">
        <v>1101</v>
      </c>
      <c r="O37" s="188">
        <v>1103</v>
      </c>
      <c r="P37" s="188">
        <v>1102</v>
      </c>
      <c r="Q37" s="188">
        <v>1102</v>
      </c>
      <c r="R37" s="188">
        <v>1102</v>
      </c>
      <c r="S37" s="188">
        <v>1099</v>
      </c>
      <c r="T37" s="188">
        <v>1099</v>
      </c>
      <c r="U37" s="188">
        <v>1100</v>
      </c>
      <c r="V37" s="188">
        <v>1102</v>
      </c>
      <c r="W37" s="188">
        <v>1103</v>
      </c>
      <c r="X37" s="188">
        <v>1104</v>
      </c>
      <c r="Y37" s="188">
        <v>1103</v>
      </c>
      <c r="Z37" s="188">
        <v>26493</v>
      </c>
      <c r="AB37" s="67"/>
      <c r="AC37" s="67"/>
      <c r="AD37" s="67"/>
    </row>
    <row r="38" spans="1:30" ht="15.75" x14ac:dyDescent="0.25">
      <c r="A38" s="198" t="s">
        <v>107</v>
      </c>
      <c r="B38" s="199">
        <v>35498</v>
      </c>
      <c r="C38" s="199">
        <v>35527</v>
      </c>
      <c r="D38" s="199">
        <v>35546</v>
      </c>
      <c r="E38" s="199">
        <v>35569</v>
      </c>
      <c r="F38" s="199">
        <v>35580</v>
      </c>
      <c r="G38" s="199">
        <v>35601</v>
      </c>
      <c r="H38" s="199">
        <v>35603</v>
      </c>
      <c r="I38" s="199">
        <v>35590</v>
      </c>
      <c r="J38" s="199">
        <v>35568</v>
      </c>
      <c r="K38" s="199">
        <v>35551</v>
      </c>
      <c r="L38" s="199">
        <v>35517</v>
      </c>
      <c r="M38" s="199">
        <v>35473</v>
      </c>
      <c r="N38" s="199">
        <v>35418</v>
      </c>
      <c r="O38" s="199">
        <v>35347</v>
      </c>
      <c r="P38" s="199">
        <v>35341</v>
      </c>
      <c r="Q38" s="199">
        <v>35375</v>
      </c>
      <c r="R38" s="199">
        <v>35356</v>
      </c>
      <c r="S38" s="199">
        <v>35355</v>
      </c>
      <c r="T38" s="199">
        <v>35349</v>
      </c>
      <c r="U38" s="199">
        <v>35370</v>
      </c>
      <c r="V38" s="199">
        <v>35402</v>
      </c>
      <c r="W38" s="199">
        <v>35424</v>
      </c>
      <c r="X38" s="199">
        <v>35468</v>
      </c>
      <c r="Y38" s="199">
        <v>35476</v>
      </c>
      <c r="Z38" s="199">
        <v>851304</v>
      </c>
      <c r="AB38" s="67"/>
      <c r="AC38" s="67"/>
      <c r="AD38" s="67"/>
    </row>
    <row r="39" spans="1:30" ht="15.75" x14ac:dyDescent="0.25">
      <c r="A39" s="204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B39" s="67"/>
      <c r="AC39" s="67"/>
      <c r="AD39" s="67"/>
    </row>
    <row r="40" spans="1:30" x14ac:dyDescent="0.2">
      <c r="A40" s="185" t="s">
        <v>0</v>
      </c>
      <c r="B40" s="186">
        <f>SUM(Z7:Z37)</f>
        <v>851304</v>
      </c>
      <c r="C40" s="20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AB40" s="67"/>
      <c r="AC40" s="67"/>
      <c r="AD40" s="67"/>
    </row>
    <row r="41" spans="1:30" ht="15.75" x14ac:dyDescent="0.25">
      <c r="A41" s="194" t="s">
        <v>102</v>
      </c>
      <c r="B41" s="195">
        <v>365</v>
      </c>
    </row>
    <row r="42" spans="1:30" ht="15.75" x14ac:dyDescent="0.25">
      <c r="A42" s="194" t="s">
        <v>124</v>
      </c>
      <c r="B42" s="186">
        <f>B40+B41</f>
        <v>851669</v>
      </c>
    </row>
    <row r="43" spans="1:30" ht="15.75" x14ac:dyDescent="0.25">
      <c r="A43" s="178" t="s">
        <v>104</v>
      </c>
      <c r="B43" s="179">
        <f>0</f>
        <v>0</v>
      </c>
    </row>
    <row r="44" spans="1:30" ht="15.75" x14ac:dyDescent="0.25">
      <c r="A44" s="178" t="s">
        <v>103</v>
      </c>
      <c r="B44" s="180">
        <f>B42-B43</f>
        <v>851669</v>
      </c>
    </row>
    <row r="45" spans="1:30" x14ac:dyDescent="0.2">
      <c r="A45" s="185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theme="8" tint="0.39997558519241921"/>
  </sheetPr>
  <dimension ref="A1:Z44"/>
  <sheetViews>
    <sheetView zoomScale="70" zoomScaleNormal="70" workbookViewId="0">
      <selection activeCell="B40" sqref="B40"/>
    </sheetView>
  </sheetViews>
  <sheetFormatPr defaultRowHeight="15" x14ac:dyDescent="0.2"/>
  <cols>
    <col min="1" max="1" width="20" customWidth="1"/>
    <col min="2" max="2" width="13.21875" customWidth="1"/>
    <col min="3" max="27" width="8.33203125" customWidth="1"/>
  </cols>
  <sheetData>
    <row r="1" spans="1:26" x14ac:dyDescent="0.2">
      <c r="A1" s="181" t="s">
        <v>14</v>
      </c>
    </row>
    <row r="2" spans="1:26" x14ac:dyDescent="0.2">
      <c r="A2" s="181" t="s">
        <v>49</v>
      </c>
    </row>
    <row r="3" spans="1:26" x14ac:dyDescent="0.2">
      <c r="A3" t="s">
        <v>44</v>
      </c>
      <c r="D3" s="182"/>
    </row>
    <row r="4" spans="1:26" x14ac:dyDescent="0.2">
      <c r="A4" s="183"/>
      <c r="C4" s="182"/>
      <c r="D4" s="182"/>
    </row>
    <row r="5" spans="1:26" x14ac:dyDescent="0.2">
      <c r="A5" s="183"/>
    </row>
    <row r="6" spans="1:26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6" x14ac:dyDescent="0.2">
      <c r="A7" s="187">
        <v>44774</v>
      </c>
      <c r="B7" s="188">
        <v>1128</v>
      </c>
      <c r="C7" s="188">
        <v>1129</v>
      </c>
      <c r="D7" s="188">
        <v>1129</v>
      </c>
      <c r="E7" s="188">
        <v>1131</v>
      </c>
      <c r="F7" s="188">
        <v>1130</v>
      </c>
      <c r="G7" s="188">
        <v>1128</v>
      </c>
      <c r="H7" s="188">
        <v>1129</v>
      </c>
      <c r="I7" s="188">
        <v>1129</v>
      </c>
      <c r="J7" s="188">
        <v>1129</v>
      </c>
      <c r="K7" s="188">
        <v>1129</v>
      </c>
      <c r="L7" s="188">
        <v>1128</v>
      </c>
      <c r="M7" s="188">
        <v>1128</v>
      </c>
      <c r="N7" s="188">
        <v>1127</v>
      </c>
      <c r="O7" s="188">
        <v>1129</v>
      </c>
      <c r="P7" s="188">
        <v>1131</v>
      </c>
      <c r="Q7" s="188">
        <v>1129</v>
      </c>
      <c r="R7" s="188">
        <v>1127</v>
      </c>
      <c r="S7" s="188">
        <v>1126</v>
      </c>
      <c r="T7" s="188">
        <v>1126</v>
      </c>
      <c r="U7" s="188">
        <v>1126</v>
      </c>
      <c r="V7" s="188">
        <v>1126</v>
      </c>
      <c r="W7" s="188">
        <v>1126</v>
      </c>
      <c r="X7" s="188">
        <v>1127</v>
      </c>
      <c r="Y7" s="188">
        <v>1125</v>
      </c>
      <c r="Z7" s="188">
        <v>27072</v>
      </c>
    </row>
    <row r="8" spans="1:26" x14ac:dyDescent="0.2">
      <c r="A8" s="187">
        <v>44775</v>
      </c>
      <c r="B8" s="188">
        <v>1140</v>
      </c>
      <c r="C8" s="188">
        <v>1140</v>
      </c>
      <c r="D8" s="188">
        <v>1140</v>
      </c>
      <c r="E8" s="188">
        <v>1141</v>
      </c>
      <c r="F8" s="188">
        <v>1143</v>
      </c>
      <c r="G8" s="188">
        <v>1141</v>
      </c>
      <c r="H8" s="188">
        <v>1139</v>
      </c>
      <c r="I8" s="188">
        <v>1139</v>
      </c>
      <c r="J8" s="188">
        <v>1139</v>
      </c>
      <c r="K8" s="188">
        <v>1139</v>
      </c>
      <c r="L8" s="188">
        <v>1140</v>
      </c>
      <c r="M8" s="188">
        <v>1138</v>
      </c>
      <c r="N8" s="188">
        <v>1134</v>
      </c>
      <c r="O8" s="188">
        <v>1133</v>
      </c>
      <c r="P8" s="188">
        <v>1133</v>
      </c>
      <c r="Q8" s="188">
        <v>1132</v>
      </c>
      <c r="R8" s="188">
        <v>1133</v>
      </c>
      <c r="S8" s="188">
        <v>1131</v>
      </c>
      <c r="T8" s="188">
        <v>1131</v>
      </c>
      <c r="U8" s="188">
        <v>1133</v>
      </c>
      <c r="V8" s="188">
        <v>1132</v>
      </c>
      <c r="W8" s="188">
        <v>1133</v>
      </c>
      <c r="X8" s="188">
        <v>1135</v>
      </c>
      <c r="Y8" s="188">
        <v>1135</v>
      </c>
      <c r="Z8" s="188">
        <v>27274</v>
      </c>
    </row>
    <row r="9" spans="1:26" x14ac:dyDescent="0.2">
      <c r="A9" s="187">
        <v>44776</v>
      </c>
      <c r="B9" s="188">
        <v>1120</v>
      </c>
      <c r="C9" s="188">
        <v>1122</v>
      </c>
      <c r="D9" s="188">
        <v>1122</v>
      </c>
      <c r="E9" s="188">
        <v>1123</v>
      </c>
      <c r="F9" s="188">
        <v>1123</v>
      </c>
      <c r="G9" s="188">
        <v>1122</v>
      </c>
      <c r="H9" s="188">
        <v>1124</v>
      </c>
      <c r="I9" s="188">
        <v>1125</v>
      </c>
      <c r="J9" s="188">
        <v>1123</v>
      </c>
      <c r="K9" s="188">
        <v>1123</v>
      </c>
      <c r="L9" s="188">
        <v>1124</v>
      </c>
      <c r="M9" s="188">
        <v>1124</v>
      </c>
      <c r="N9" s="188">
        <v>1121</v>
      </c>
      <c r="O9" s="188">
        <v>1118</v>
      </c>
      <c r="P9" s="188">
        <v>1117</v>
      </c>
      <c r="Q9" s="188">
        <v>1119</v>
      </c>
      <c r="R9" s="188">
        <v>1117</v>
      </c>
      <c r="S9" s="188">
        <v>1118</v>
      </c>
      <c r="T9" s="188">
        <v>1116</v>
      </c>
      <c r="U9" s="188">
        <v>1120</v>
      </c>
      <c r="V9" s="188">
        <v>1120</v>
      </c>
      <c r="W9" s="188">
        <v>1120</v>
      </c>
      <c r="X9" s="188">
        <v>1120</v>
      </c>
      <c r="Y9" s="188">
        <v>1119</v>
      </c>
      <c r="Z9" s="188">
        <v>26900</v>
      </c>
    </row>
    <row r="10" spans="1:26" x14ac:dyDescent="0.2">
      <c r="A10" s="187">
        <v>44777</v>
      </c>
      <c r="B10" s="188">
        <v>1128</v>
      </c>
      <c r="C10" s="188">
        <v>1132</v>
      </c>
      <c r="D10" s="188">
        <v>1132</v>
      </c>
      <c r="E10" s="188">
        <v>1131</v>
      </c>
      <c r="F10" s="188">
        <v>1132</v>
      </c>
      <c r="G10" s="188">
        <v>1131</v>
      </c>
      <c r="H10" s="188">
        <v>1130</v>
      </c>
      <c r="I10" s="188">
        <v>1130</v>
      </c>
      <c r="J10" s="188">
        <v>1130</v>
      </c>
      <c r="K10" s="188">
        <v>1128</v>
      </c>
      <c r="L10" s="188">
        <v>1127</v>
      </c>
      <c r="M10" s="188">
        <v>1126</v>
      </c>
      <c r="N10" s="188">
        <v>1121</v>
      </c>
      <c r="O10" s="188">
        <v>1118</v>
      </c>
      <c r="P10" s="188">
        <v>1118</v>
      </c>
      <c r="Q10" s="188">
        <v>1117</v>
      </c>
      <c r="R10" s="188">
        <v>1118</v>
      </c>
      <c r="S10" s="188">
        <v>1119</v>
      </c>
      <c r="T10" s="188">
        <v>1123</v>
      </c>
      <c r="U10" s="188">
        <v>1122</v>
      </c>
      <c r="V10" s="188">
        <v>1121</v>
      </c>
      <c r="W10" s="188">
        <v>1125</v>
      </c>
      <c r="X10" s="188">
        <v>1126</v>
      </c>
      <c r="Y10" s="188">
        <v>1125</v>
      </c>
      <c r="Z10" s="188">
        <v>27010</v>
      </c>
    </row>
    <row r="11" spans="1:26" x14ac:dyDescent="0.2">
      <c r="A11" s="187">
        <v>44778</v>
      </c>
      <c r="B11" s="188">
        <v>1142</v>
      </c>
      <c r="C11" s="188">
        <v>1143</v>
      </c>
      <c r="D11" s="188">
        <v>1143</v>
      </c>
      <c r="E11" s="188">
        <v>1144</v>
      </c>
      <c r="F11" s="188">
        <v>1145</v>
      </c>
      <c r="G11" s="188">
        <v>1145</v>
      </c>
      <c r="H11" s="188">
        <v>1144</v>
      </c>
      <c r="I11" s="188">
        <v>1143</v>
      </c>
      <c r="J11" s="188">
        <v>1143</v>
      </c>
      <c r="K11" s="188">
        <v>1142</v>
      </c>
      <c r="L11" s="188">
        <v>1141</v>
      </c>
      <c r="M11" s="188">
        <v>1143</v>
      </c>
      <c r="N11" s="188">
        <v>1141</v>
      </c>
      <c r="O11" s="188">
        <v>1137</v>
      </c>
      <c r="P11" s="188">
        <v>1135</v>
      </c>
      <c r="Q11" s="188">
        <v>1135</v>
      </c>
      <c r="R11" s="188">
        <v>1134</v>
      </c>
      <c r="S11" s="188">
        <v>1134</v>
      </c>
      <c r="T11" s="188">
        <v>1136</v>
      </c>
      <c r="U11" s="188">
        <v>1140</v>
      </c>
      <c r="V11" s="188">
        <v>1139</v>
      </c>
      <c r="W11" s="188">
        <v>1136</v>
      </c>
      <c r="X11" s="188">
        <v>1139</v>
      </c>
      <c r="Y11" s="188">
        <v>1140</v>
      </c>
      <c r="Z11" s="188">
        <v>27364</v>
      </c>
    </row>
    <row r="12" spans="1:26" x14ac:dyDescent="0.2">
      <c r="A12" s="187">
        <v>44779</v>
      </c>
      <c r="B12" s="188">
        <v>1124</v>
      </c>
      <c r="C12" s="188">
        <v>1125</v>
      </c>
      <c r="D12" s="188">
        <v>1125</v>
      </c>
      <c r="E12" s="188">
        <v>1125</v>
      </c>
      <c r="F12" s="188">
        <v>1127</v>
      </c>
      <c r="G12" s="188">
        <v>1128</v>
      </c>
      <c r="H12" s="188">
        <v>1129</v>
      </c>
      <c r="I12" s="188">
        <v>1126</v>
      </c>
      <c r="J12" s="188">
        <v>1125</v>
      </c>
      <c r="K12" s="188">
        <v>1126</v>
      </c>
      <c r="L12" s="188">
        <v>1124</v>
      </c>
      <c r="M12" s="188">
        <v>1124</v>
      </c>
      <c r="N12" s="188">
        <v>1125</v>
      </c>
      <c r="O12" s="188">
        <v>1123</v>
      </c>
      <c r="P12" s="188">
        <v>1119</v>
      </c>
      <c r="Q12" s="188">
        <v>1117</v>
      </c>
      <c r="R12" s="188">
        <v>1119</v>
      </c>
      <c r="S12" s="188">
        <v>1118</v>
      </c>
      <c r="T12" s="188">
        <v>1119</v>
      </c>
      <c r="U12" s="188">
        <v>1121</v>
      </c>
      <c r="V12" s="188">
        <v>1123</v>
      </c>
      <c r="W12" s="188">
        <v>1122</v>
      </c>
      <c r="X12" s="188">
        <v>1123</v>
      </c>
      <c r="Y12" s="188">
        <v>1124</v>
      </c>
      <c r="Z12" s="188">
        <v>26961</v>
      </c>
    </row>
    <row r="13" spans="1:26" x14ac:dyDescent="0.2">
      <c r="A13" s="187">
        <v>44780</v>
      </c>
      <c r="B13" s="188">
        <v>1131</v>
      </c>
      <c r="C13" s="188">
        <v>1131</v>
      </c>
      <c r="D13" s="188">
        <v>1131</v>
      </c>
      <c r="E13" s="188">
        <v>1130</v>
      </c>
      <c r="F13" s="188">
        <v>1131</v>
      </c>
      <c r="G13" s="188">
        <v>1134</v>
      </c>
      <c r="H13" s="188">
        <v>1134</v>
      </c>
      <c r="I13" s="188">
        <v>1134</v>
      </c>
      <c r="J13" s="188">
        <v>1132</v>
      </c>
      <c r="K13" s="188">
        <v>1130</v>
      </c>
      <c r="L13" s="188">
        <v>1130</v>
      </c>
      <c r="M13" s="188">
        <v>1130</v>
      </c>
      <c r="N13" s="188">
        <v>1128</v>
      </c>
      <c r="O13" s="188">
        <v>1128</v>
      </c>
      <c r="P13" s="188">
        <v>1126</v>
      </c>
      <c r="Q13" s="188">
        <v>1122</v>
      </c>
      <c r="R13" s="188">
        <v>1120</v>
      </c>
      <c r="S13" s="188">
        <v>1121</v>
      </c>
      <c r="T13" s="188">
        <v>1119</v>
      </c>
      <c r="U13" s="188">
        <v>1122</v>
      </c>
      <c r="V13" s="188">
        <v>1125</v>
      </c>
      <c r="W13" s="188">
        <v>1127</v>
      </c>
      <c r="X13" s="188">
        <v>1127</v>
      </c>
      <c r="Y13" s="188">
        <v>1129</v>
      </c>
      <c r="Z13" s="188">
        <v>27072</v>
      </c>
    </row>
    <row r="14" spans="1:26" x14ac:dyDescent="0.2">
      <c r="A14" s="187">
        <v>44781</v>
      </c>
      <c r="B14" s="188">
        <v>1131</v>
      </c>
      <c r="C14" s="188">
        <v>1131</v>
      </c>
      <c r="D14" s="188">
        <v>1131</v>
      </c>
      <c r="E14" s="188">
        <v>1130</v>
      </c>
      <c r="F14" s="188">
        <v>1129</v>
      </c>
      <c r="G14" s="188">
        <v>1131</v>
      </c>
      <c r="H14" s="188">
        <v>1133</v>
      </c>
      <c r="I14" s="188">
        <v>1135</v>
      </c>
      <c r="J14" s="188">
        <v>1134</v>
      </c>
      <c r="K14" s="188">
        <v>1133</v>
      </c>
      <c r="L14" s="188">
        <v>1129</v>
      </c>
      <c r="M14" s="188">
        <v>1130</v>
      </c>
      <c r="N14" s="188">
        <v>1129</v>
      </c>
      <c r="O14" s="188">
        <v>1129</v>
      </c>
      <c r="P14" s="188">
        <v>1128</v>
      </c>
      <c r="Q14" s="188">
        <v>1127</v>
      </c>
      <c r="R14" s="188">
        <v>1123</v>
      </c>
      <c r="S14" s="188">
        <v>1120</v>
      </c>
      <c r="T14" s="188">
        <v>1122</v>
      </c>
      <c r="U14" s="188">
        <v>1121</v>
      </c>
      <c r="V14" s="188">
        <v>1124</v>
      </c>
      <c r="W14" s="188">
        <v>1126</v>
      </c>
      <c r="X14" s="188">
        <v>1129</v>
      </c>
      <c r="Y14" s="188">
        <v>1130</v>
      </c>
      <c r="Z14" s="188">
        <v>27085</v>
      </c>
    </row>
    <row r="15" spans="1:26" x14ac:dyDescent="0.2">
      <c r="A15" s="187">
        <v>44782</v>
      </c>
      <c r="B15" s="188">
        <v>1125</v>
      </c>
      <c r="C15" s="188">
        <v>1124</v>
      </c>
      <c r="D15" s="188">
        <v>1123</v>
      </c>
      <c r="E15" s="188">
        <v>1123</v>
      </c>
      <c r="F15" s="188">
        <v>1123</v>
      </c>
      <c r="G15" s="188">
        <v>1123</v>
      </c>
      <c r="H15" s="188">
        <v>1122</v>
      </c>
      <c r="I15" s="188">
        <v>1125</v>
      </c>
      <c r="J15" s="188">
        <v>1125</v>
      </c>
      <c r="K15" s="188">
        <v>1125</v>
      </c>
      <c r="L15" s="188">
        <v>1126</v>
      </c>
      <c r="M15" s="188">
        <v>1121</v>
      </c>
      <c r="N15" s="188">
        <v>1121</v>
      </c>
      <c r="O15" s="188">
        <v>1120</v>
      </c>
      <c r="P15" s="188">
        <v>1118</v>
      </c>
      <c r="Q15" s="188">
        <v>1118</v>
      </c>
      <c r="R15" s="188">
        <v>1118</v>
      </c>
      <c r="S15" s="188">
        <v>1116</v>
      </c>
      <c r="T15" s="188">
        <v>1114</v>
      </c>
      <c r="U15" s="188">
        <v>1115</v>
      </c>
      <c r="V15" s="188">
        <v>1115</v>
      </c>
      <c r="W15" s="188">
        <v>1117</v>
      </c>
      <c r="X15" s="188">
        <v>1120</v>
      </c>
      <c r="Y15" s="188">
        <v>1123</v>
      </c>
      <c r="Z15" s="188">
        <v>26900</v>
      </c>
    </row>
    <row r="16" spans="1:26" x14ac:dyDescent="0.2">
      <c r="A16" s="187">
        <v>44783</v>
      </c>
      <c r="B16" s="188">
        <v>1128</v>
      </c>
      <c r="C16" s="188">
        <v>1128</v>
      </c>
      <c r="D16" s="188">
        <v>1126</v>
      </c>
      <c r="E16" s="188">
        <v>1125</v>
      </c>
      <c r="F16" s="188">
        <v>1125</v>
      </c>
      <c r="G16" s="188">
        <v>1125</v>
      </c>
      <c r="H16" s="188">
        <v>1126</v>
      </c>
      <c r="I16" s="188">
        <v>1127</v>
      </c>
      <c r="J16" s="188">
        <v>1128</v>
      </c>
      <c r="K16" s="188">
        <v>1129</v>
      </c>
      <c r="L16" s="188">
        <v>1129</v>
      </c>
      <c r="M16" s="188">
        <v>1127</v>
      </c>
      <c r="N16" s="188">
        <v>1124</v>
      </c>
      <c r="O16" s="188">
        <v>1122</v>
      </c>
      <c r="P16" s="188">
        <v>1120</v>
      </c>
      <c r="Q16" s="188">
        <v>1120</v>
      </c>
      <c r="R16" s="188">
        <v>1120</v>
      </c>
      <c r="S16" s="188">
        <v>1120</v>
      </c>
      <c r="T16" s="188">
        <v>1119</v>
      </c>
      <c r="U16" s="188">
        <v>1118</v>
      </c>
      <c r="V16" s="188">
        <v>1119</v>
      </c>
      <c r="W16" s="188">
        <v>1120</v>
      </c>
      <c r="X16" s="188">
        <v>1123</v>
      </c>
      <c r="Y16" s="188">
        <v>1125</v>
      </c>
      <c r="Z16" s="188">
        <v>26973</v>
      </c>
    </row>
    <row r="17" spans="1:26" x14ac:dyDescent="0.2">
      <c r="A17" s="187">
        <v>44784</v>
      </c>
      <c r="B17" s="188">
        <v>1129</v>
      </c>
      <c r="C17" s="188">
        <v>1129</v>
      </c>
      <c r="D17" s="188">
        <v>1127</v>
      </c>
      <c r="E17" s="188">
        <v>1127</v>
      </c>
      <c r="F17" s="188">
        <v>1127</v>
      </c>
      <c r="G17" s="188">
        <v>1129</v>
      </c>
      <c r="H17" s="188">
        <v>1129</v>
      </c>
      <c r="I17" s="188">
        <v>1130</v>
      </c>
      <c r="J17" s="188">
        <v>1130</v>
      </c>
      <c r="K17" s="188">
        <v>1130</v>
      </c>
      <c r="L17" s="188">
        <v>1132</v>
      </c>
      <c r="M17" s="188">
        <v>1131</v>
      </c>
      <c r="N17" s="188">
        <v>1128</v>
      </c>
      <c r="O17" s="188">
        <v>1128</v>
      </c>
      <c r="P17" s="188">
        <v>1126</v>
      </c>
      <c r="Q17" s="188">
        <v>1124</v>
      </c>
      <c r="R17" s="188">
        <v>1123</v>
      </c>
      <c r="S17" s="188">
        <v>1123</v>
      </c>
      <c r="T17" s="188">
        <v>1124</v>
      </c>
      <c r="U17" s="188">
        <v>1124</v>
      </c>
      <c r="V17" s="188">
        <v>1124</v>
      </c>
      <c r="W17" s="188">
        <v>1125</v>
      </c>
      <c r="X17" s="188">
        <v>1127</v>
      </c>
      <c r="Y17" s="188">
        <v>1126</v>
      </c>
      <c r="Z17" s="188">
        <v>27052</v>
      </c>
    </row>
    <row r="18" spans="1:26" x14ac:dyDescent="0.2">
      <c r="A18" s="187">
        <v>44785</v>
      </c>
      <c r="B18" s="188">
        <v>1136</v>
      </c>
      <c r="C18" s="188">
        <v>1139</v>
      </c>
      <c r="D18" s="188">
        <v>1139</v>
      </c>
      <c r="E18" s="188">
        <v>1138</v>
      </c>
      <c r="F18" s="188">
        <v>1139</v>
      </c>
      <c r="G18" s="188">
        <v>1140</v>
      </c>
      <c r="H18" s="188">
        <v>1141</v>
      </c>
      <c r="I18" s="188">
        <v>1142</v>
      </c>
      <c r="J18" s="188">
        <v>1143</v>
      </c>
      <c r="K18" s="188">
        <v>1143</v>
      </c>
      <c r="L18" s="188">
        <v>1143</v>
      </c>
      <c r="M18" s="188">
        <v>1143</v>
      </c>
      <c r="N18" s="188">
        <v>1142</v>
      </c>
      <c r="O18" s="188">
        <v>1141</v>
      </c>
      <c r="P18" s="188">
        <v>1139</v>
      </c>
      <c r="Q18" s="188">
        <v>1138</v>
      </c>
      <c r="R18" s="188">
        <v>1138</v>
      </c>
      <c r="S18" s="188">
        <v>1137</v>
      </c>
      <c r="T18" s="188">
        <v>1138</v>
      </c>
      <c r="U18" s="188">
        <v>1139</v>
      </c>
      <c r="V18" s="188">
        <v>1140</v>
      </c>
      <c r="W18" s="188">
        <v>1140</v>
      </c>
      <c r="X18" s="188">
        <v>1141</v>
      </c>
      <c r="Y18" s="188">
        <v>1141</v>
      </c>
      <c r="Z18" s="188">
        <v>27360</v>
      </c>
    </row>
    <row r="19" spans="1:26" x14ac:dyDescent="0.2">
      <c r="A19" s="187">
        <v>44786</v>
      </c>
      <c r="B19" s="188">
        <v>1109</v>
      </c>
      <c r="C19" s="188">
        <v>1113</v>
      </c>
      <c r="D19" s="188">
        <v>1114</v>
      </c>
      <c r="E19" s="188">
        <v>1114</v>
      </c>
      <c r="F19" s="188">
        <v>1112</v>
      </c>
      <c r="G19" s="188">
        <v>1112</v>
      </c>
      <c r="H19" s="188">
        <v>1115</v>
      </c>
      <c r="I19" s="188">
        <v>1116</v>
      </c>
      <c r="J19" s="188">
        <v>1117</v>
      </c>
      <c r="K19" s="188">
        <v>1116</v>
      </c>
      <c r="L19" s="188">
        <v>1115</v>
      </c>
      <c r="M19" s="188">
        <v>1116</v>
      </c>
      <c r="N19" s="188">
        <v>1116</v>
      </c>
      <c r="O19" s="188">
        <v>1114</v>
      </c>
      <c r="P19" s="188">
        <v>1112</v>
      </c>
      <c r="Q19" s="188">
        <v>1112</v>
      </c>
      <c r="R19" s="188">
        <v>1111</v>
      </c>
      <c r="S19" s="188">
        <v>1110</v>
      </c>
      <c r="T19" s="188">
        <v>1111</v>
      </c>
      <c r="U19" s="188">
        <v>1110</v>
      </c>
      <c r="V19" s="188">
        <v>1112</v>
      </c>
      <c r="W19" s="188">
        <v>1112</v>
      </c>
      <c r="X19" s="188">
        <v>1111</v>
      </c>
      <c r="Y19" s="188">
        <v>1112</v>
      </c>
      <c r="Z19" s="188">
        <v>26712</v>
      </c>
    </row>
    <row r="20" spans="1:26" x14ac:dyDescent="0.2">
      <c r="A20" s="187">
        <v>44787</v>
      </c>
      <c r="B20" s="188">
        <v>1136</v>
      </c>
      <c r="C20" s="188">
        <v>1137</v>
      </c>
      <c r="D20" s="188">
        <v>1137</v>
      </c>
      <c r="E20" s="188">
        <v>1139</v>
      </c>
      <c r="F20" s="188">
        <v>1139</v>
      </c>
      <c r="G20" s="188">
        <v>1137</v>
      </c>
      <c r="H20" s="188">
        <v>1138</v>
      </c>
      <c r="I20" s="188">
        <v>1138</v>
      </c>
      <c r="J20" s="188">
        <v>1140</v>
      </c>
      <c r="K20" s="188">
        <v>1138</v>
      </c>
      <c r="L20" s="188">
        <v>1137</v>
      </c>
      <c r="M20" s="188">
        <v>1137</v>
      </c>
      <c r="N20" s="188">
        <v>1139</v>
      </c>
      <c r="O20" s="188">
        <v>1137</v>
      </c>
      <c r="P20" s="188">
        <v>1136</v>
      </c>
      <c r="Q20" s="188">
        <v>1135</v>
      </c>
      <c r="R20" s="188">
        <v>1133</v>
      </c>
      <c r="S20" s="188">
        <v>1132</v>
      </c>
      <c r="T20" s="188">
        <v>1132</v>
      </c>
      <c r="U20" s="188">
        <v>1134</v>
      </c>
      <c r="V20" s="188">
        <v>1133</v>
      </c>
      <c r="W20" s="188">
        <v>1135</v>
      </c>
      <c r="X20" s="188">
        <v>1136</v>
      </c>
      <c r="Y20" s="188">
        <v>1136</v>
      </c>
      <c r="Z20" s="188">
        <v>27271</v>
      </c>
    </row>
    <row r="21" spans="1:26" x14ac:dyDescent="0.2">
      <c r="A21" s="187">
        <v>44788</v>
      </c>
      <c r="B21" s="188">
        <v>1148</v>
      </c>
      <c r="C21" s="188">
        <v>1149</v>
      </c>
      <c r="D21" s="188">
        <v>1150</v>
      </c>
      <c r="E21" s="188">
        <v>1150</v>
      </c>
      <c r="F21" s="188">
        <v>1150</v>
      </c>
      <c r="G21" s="188">
        <v>1148</v>
      </c>
      <c r="H21" s="188">
        <v>1148</v>
      </c>
      <c r="I21" s="188">
        <v>1148</v>
      </c>
      <c r="J21" s="188">
        <v>1149</v>
      </c>
      <c r="K21" s="188">
        <v>1150</v>
      </c>
      <c r="L21" s="188">
        <v>1151</v>
      </c>
      <c r="M21" s="188">
        <v>1149</v>
      </c>
      <c r="N21" s="188">
        <v>1148</v>
      </c>
      <c r="O21" s="188">
        <v>1149</v>
      </c>
      <c r="P21" s="188">
        <v>1148</v>
      </c>
      <c r="Q21" s="188">
        <v>1147</v>
      </c>
      <c r="R21" s="188">
        <v>1146</v>
      </c>
      <c r="S21" s="188">
        <v>1146</v>
      </c>
      <c r="T21" s="188">
        <v>1145</v>
      </c>
      <c r="U21" s="188">
        <v>1146</v>
      </c>
      <c r="V21" s="188">
        <v>1145</v>
      </c>
      <c r="W21" s="188">
        <v>1146</v>
      </c>
      <c r="X21" s="188">
        <v>1147</v>
      </c>
      <c r="Y21" s="188">
        <v>1149</v>
      </c>
      <c r="Z21" s="188">
        <v>27552</v>
      </c>
    </row>
    <row r="22" spans="1:26" x14ac:dyDescent="0.2">
      <c r="A22" s="187">
        <v>44789</v>
      </c>
      <c r="B22" s="188">
        <v>1139</v>
      </c>
      <c r="C22" s="188">
        <v>1138</v>
      </c>
      <c r="D22" s="188">
        <v>1140</v>
      </c>
      <c r="E22" s="188">
        <v>1140</v>
      </c>
      <c r="F22" s="188">
        <v>1142</v>
      </c>
      <c r="G22" s="188">
        <v>1141</v>
      </c>
      <c r="H22" s="188">
        <v>1138</v>
      </c>
      <c r="I22" s="188">
        <v>1138</v>
      </c>
      <c r="J22" s="188">
        <v>1141</v>
      </c>
      <c r="K22" s="188">
        <v>1142</v>
      </c>
      <c r="L22" s="188">
        <v>1143</v>
      </c>
      <c r="M22" s="188">
        <v>1142</v>
      </c>
      <c r="N22" s="188">
        <v>1141</v>
      </c>
      <c r="O22" s="188">
        <v>1139</v>
      </c>
      <c r="P22" s="188">
        <v>1140</v>
      </c>
      <c r="Q22" s="188">
        <v>1136</v>
      </c>
      <c r="R22" s="188">
        <v>1136</v>
      </c>
      <c r="S22" s="188">
        <v>1138</v>
      </c>
      <c r="T22" s="188">
        <v>1136</v>
      </c>
      <c r="U22" s="188">
        <v>1134</v>
      </c>
      <c r="V22" s="188">
        <v>1135</v>
      </c>
      <c r="W22" s="188">
        <v>1136</v>
      </c>
      <c r="X22" s="188">
        <v>1137</v>
      </c>
      <c r="Y22" s="188">
        <v>1137</v>
      </c>
      <c r="Z22" s="188">
        <v>27329</v>
      </c>
    </row>
    <row r="23" spans="1:26" x14ac:dyDescent="0.2">
      <c r="A23" s="187">
        <v>44790</v>
      </c>
      <c r="B23" s="188">
        <v>1140</v>
      </c>
      <c r="C23" s="188">
        <v>1141</v>
      </c>
      <c r="D23" s="188">
        <v>1142</v>
      </c>
      <c r="E23" s="188">
        <v>1143</v>
      </c>
      <c r="F23" s="188">
        <v>1142</v>
      </c>
      <c r="G23" s="188">
        <v>1141</v>
      </c>
      <c r="H23" s="188">
        <v>1142</v>
      </c>
      <c r="I23" s="188">
        <v>1141</v>
      </c>
      <c r="J23" s="188">
        <v>1139</v>
      </c>
      <c r="K23" s="188">
        <v>1140</v>
      </c>
      <c r="L23" s="188">
        <v>1141</v>
      </c>
      <c r="M23" s="188">
        <v>1140</v>
      </c>
      <c r="N23" s="188">
        <v>1138</v>
      </c>
      <c r="O23" s="188">
        <v>1137</v>
      </c>
      <c r="P23" s="188">
        <v>1139</v>
      </c>
      <c r="Q23" s="188">
        <v>1139</v>
      </c>
      <c r="R23" s="188">
        <v>1138</v>
      </c>
      <c r="S23" s="188">
        <v>1139</v>
      </c>
      <c r="T23" s="188">
        <v>1138</v>
      </c>
      <c r="U23" s="188">
        <v>1138</v>
      </c>
      <c r="V23" s="188">
        <v>1138</v>
      </c>
      <c r="W23" s="188">
        <v>1137</v>
      </c>
      <c r="X23" s="188">
        <v>1137</v>
      </c>
      <c r="Y23" s="188">
        <v>1139</v>
      </c>
      <c r="Z23" s="188">
        <v>27349</v>
      </c>
    </row>
    <row r="24" spans="1:26" x14ac:dyDescent="0.2">
      <c r="A24" s="187">
        <v>44791</v>
      </c>
      <c r="B24" s="188">
        <v>1140</v>
      </c>
      <c r="C24" s="188">
        <v>1141</v>
      </c>
      <c r="D24" s="188">
        <v>1143</v>
      </c>
      <c r="E24" s="188">
        <v>1144</v>
      </c>
      <c r="F24" s="188">
        <v>1144</v>
      </c>
      <c r="G24" s="188">
        <v>1144</v>
      </c>
      <c r="H24" s="188">
        <v>1142</v>
      </c>
      <c r="I24" s="188">
        <v>1141</v>
      </c>
      <c r="J24" s="188">
        <v>1141</v>
      </c>
      <c r="K24" s="188">
        <v>1142</v>
      </c>
      <c r="L24" s="188">
        <v>1140</v>
      </c>
      <c r="M24" s="188">
        <v>1139</v>
      </c>
      <c r="N24" s="188">
        <v>1136</v>
      </c>
      <c r="O24" s="188">
        <v>1136</v>
      </c>
      <c r="P24" s="188">
        <v>1135</v>
      </c>
      <c r="Q24" s="188">
        <v>1138</v>
      </c>
      <c r="R24" s="188">
        <v>1137</v>
      </c>
      <c r="S24" s="188">
        <v>1138</v>
      </c>
      <c r="T24" s="188">
        <v>1137</v>
      </c>
      <c r="U24" s="188">
        <v>1136</v>
      </c>
      <c r="V24" s="188">
        <v>1138</v>
      </c>
      <c r="W24" s="188">
        <v>1138</v>
      </c>
      <c r="X24" s="188">
        <v>1137</v>
      </c>
      <c r="Y24" s="188">
        <v>1137</v>
      </c>
      <c r="Z24" s="188">
        <v>27344</v>
      </c>
    </row>
    <row r="25" spans="1:26" x14ac:dyDescent="0.2">
      <c r="A25" s="187">
        <v>44792</v>
      </c>
      <c r="B25" s="188">
        <v>1139</v>
      </c>
      <c r="C25" s="188">
        <v>1139</v>
      </c>
      <c r="D25" s="188">
        <v>1139</v>
      </c>
      <c r="E25" s="188">
        <v>1141</v>
      </c>
      <c r="F25" s="188">
        <v>1142</v>
      </c>
      <c r="G25" s="188">
        <v>1142</v>
      </c>
      <c r="H25" s="188">
        <v>1143</v>
      </c>
      <c r="I25" s="188">
        <v>1140</v>
      </c>
      <c r="J25" s="188">
        <v>1141</v>
      </c>
      <c r="K25" s="188">
        <v>1141</v>
      </c>
      <c r="L25" s="188">
        <v>1139</v>
      </c>
      <c r="M25" s="188">
        <v>1139</v>
      </c>
      <c r="N25" s="188">
        <v>1137</v>
      </c>
      <c r="O25" s="188">
        <v>1133</v>
      </c>
      <c r="P25" s="188">
        <v>1133</v>
      </c>
      <c r="Q25" s="188">
        <v>1134</v>
      </c>
      <c r="R25" s="188">
        <v>1134</v>
      </c>
      <c r="S25" s="188">
        <v>1134</v>
      </c>
      <c r="T25" s="188">
        <v>1135</v>
      </c>
      <c r="U25" s="188">
        <v>1136</v>
      </c>
      <c r="V25" s="188">
        <v>1136</v>
      </c>
      <c r="W25" s="188">
        <v>1138</v>
      </c>
      <c r="X25" s="188">
        <v>1136</v>
      </c>
      <c r="Y25" s="188">
        <v>1135</v>
      </c>
      <c r="Z25" s="188">
        <v>27306</v>
      </c>
    </row>
    <row r="26" spans="1:26" x14ac:dyDescent="0.2">
      <c r="A26" s="187">
        <v>44793</v>
      </c>
      <c r="B26" s="188">
        <v>1144</v>
      </c>
      <c r="C26" s="188">
        <v>1145</v>
      </c>
      <c r="D26" s="188">
        <v>1145</v>
      </c>
      <c r="E26" s="188">
        <v>1147</v>
      </c>
      <c r="F26" s="188">
        <v>1149</v>
      </c>
      <c r="G26" s="188">
        <v>1150</v>
      </c>
      <c r="H26" s="188">
        <v>1151</v>
      </c>
      <c r="I26" s="188">
        <v>1150</v>
      </c>
      <c r="J26" s="188">
        <v>1149</v>
      </c>
      <c r="K26" s="188">
        <v>1149</v>
      </c>
      <c r="L26" s="188">
        <v>1149</v>
      </c>
      <c r="M26" s="188">
        <v>1149</v>
      </c>
      <c r="N26" s="188">
        <v>1148</v>
      </c>
      <c r="O26" s="188">
        <v>1145</v>
      </c>
      <c r="P26" s="188">
        <v>1143</v>
      </c>
      <c r="Q26" s="188">
        <v>1142</v>
      </c>
      <c r="R26" s="188">
        <v>1141</v>
      </c>
      <c r="S26" s="188">
        <v>1142</v>
      </c>
      <c r="T26" s="188">
        <v>1142</v>
      </c>
      <c r="U26" s="188">
        <v>1145</v>
      </c>
      <c r="V26" s="188">
        <v>1145</v>
      </c>
      <c r="W26" s="188">
        <v>1146</v>
      </c>
      <c r="X26" s="188">
        <v>1146</v>
      </c>
      <c r="Y26" s="188">
        <v>1146</v>
      </c>
      <c r="Z26" s="188">
        <v>27508</v>
      </c>
    </row>
    <row r="27" spans="1:26" x14ac:dyDescent="0.2">
      <c r="A27" s="187">
        <v>44794</v>
      </c>
      <c r="B27" s="188">
        <v>1132</v>
      </c>
      <c r="C27" s="188">
        <v>1132</v>
      </c>
      <c r="D27" s="188">
        <v>1133</v>
      </c>
      <c r="E27" s="188">
        <v>1132</v>
      </c>
      <c r="F27" s="188">
        <v>1134</v>
      </c>
      <c r="G27" s="188">
        <v>1135</v>
      </c>
      <c r="H27" s="188">
        <v>1136</v>
      </c>
      <c r="I27" s="188">
        <v>1136</v>
      </c>
      <c r="J27" s="188">
        <v>1134</v>
      </c>
      <c r="K27" s="188">
        <v>1134</v>
      </c>
      <c r="L27" s="188">
        <v>1133</v>
      </c>
      <c r="M27" s="188">
        <v>1133</v>
      </c>
      <c r="N27" s="188">
        <v>1133</v>
      </c>
      <c r="O27" s="188">
        <v>1132</v>
      </c>
      <c r="P27" s="188">
        <v>1130</v>
      </c>
      <c r="Q27" s="188">
        <v>1130</v>
      </c>
      <c r="R27" s="188">
        <v>1131</v>
      </c>
      <c r="S27" s="188">
        <v>1131</v>
      </c>
      <c r="T27" s="188">
        <v>1131</v>
      </c>
      <c r="U27" s="188">
        <v>1131</v>
      </c>
      <c r="V27" s="188">
        <v>1131</v>
      </c>
      <c r="W27" s="188">
        <v>1132</v>
      </c>
      <c r="X27" s="188">
        <v>1133</v>
      </c>
      <c r="Y27" s="188">
        <v>1132</v>
      </c>
      <c r="Z27" s="188">
        <v>27181</v>
      </c>
    </row>
    <row r="28" spans="1:26" x14ac:dyDescent="0.2">
      <c r="A28" s="187">
        <v>44795</v>
      </c>
      <c r="B28" s="188">
        <v>1149</v>
      </c>
      <c r="C28" s="188">
        <v>1149</v>
      </c>
      <c r="D28" s="188">
        <v>1149</v>
      </c>
      <c r="E28" s="188">
        <v>1150</v>
      </c>
      <c r="F28" s="188">
        <v>1150</v>
      </c>
      <c r="G28" s="188">
        <v>1149</v>
      </c>
      <c r="H28" s="188">
        <v>1149</v>
      </c>
      <c r="I28" s="188">
        <v>1151</v>
      </c>
      <c r="J28" s="188">
        <v>1151</v>
      </c>
      <c r="K28" s="188">
        <v>1149</v>
      </c>
      <c r="L28" s="188">
        <v>1148</v>
      </c>
      <c r="M28" s="188">
        <v>1148</v>
      </c>
      <c r="N28" s="188">
        <v>1147</v>
      </c>
      <c r="O28" s="188">
        <v>1146</v>
      </c>
      <c r="P28" s="188">
        <v>1146</v>
      </c>
      <c r="Q28" s="188">
        <v>1143</v>
      </c>
      <c r="R28" s="188">
        <v>1141</v>
      </c>
      <c r="S28" s="188">
        <v>1141</v>
      </c>
      <c r="T28" s="188">
        <v>1143</v>
      </c>
      <c r="U28" s="188">
        <v>1145</v>
      </c>
      <c r="V28" s="188">
        <v>1145</v>
      </c>
      <c r="W28" s="188">
        <v>1145</v>
      </c>
      <c r="X28" s="188">
        <v>1145</v>
      </c>
      <c r="Y28" s="188">
        <v>1146</v>
      </c>
      <c r="Z28" s="188">
        <v>27525</v>
      </c>
    </row>
    <row r="29" spans="1:26" x14ac:dyDescent="0.2">
      <c r="A29" s="187">
        <v>44796</v>
      </c>
      <c r="B29" s="188">
        <v>1134</v>
      </c>
      <c r="C29" s="188">
        <v>1134</v>
      </c>
      <c r="D29" s="188">
        <v>1133</v>
      </c>
      <c r="E29" s="188">
        <v>1134</v>
      </c>
      <c r="F29" s="188">
        <v>1134</v>
      </c>
      <c r="G29" s="188">
        <v>1134</v>
      </c>
      <c r="H29" s="188">
        <v>1134</v>
      </c>
      <c r="I29" s="188">
        <v>1135</v>
      </c>
      <c r="J29" s="188">
        <v>1135</v>
      </c>
      <c r="K29" s="188">
        <v>1125</v>
      </c>
      <c r="L29" s="188">
        <v>1113</v>
      </c>
      <c r="M29" s="188">
        <v>1112</v>
      </c>
      <c r="N29" s="188">
        <v>1111</v>
      </c>
      <c r="O29" s="188">
        <v>1111</v>
      </c>
      <c r="P29" s="188">
        <v>1109</v>
      </c>
      <c r="Q29" s="188">
        <v>1108</v>
      </c>
      <c r="R29" s="188">
        <v>1107</v>
      </c>
      <c r="S29" s="188">
        <v>1116</v>
      </c>
      <c r="T29" s="188">
        <v>1129</v>
      </c>
      <c r="U29" s="188">
        <v>1129</v>
      </c>
      <c r="V29" s="188">
        <v>1130</v>
      </c>
      <c r="W29" s="188">
        <v>1132</v>
      </c>
      <c r="X29" s="188">
        <v>1133</v>
      </c>
      <c r="Y29" s="188">
        <v>1132</v>
      </c>
      <c r="Z29" s="188">
        <v>27004</v>
      </c>
    </row>
    <row r="30" spans="1:26" x14ac:dyDescent="0.2">
      <c r="A30" s="187">
        <v>44797</v>
      </c>
      <c r="B30" s="188">
        <v>1143</v>
      </c>
      <c r="C30" s="188">
        <v>1143</v>
      </c>
      <c r="D30" s="188">
        <v>1142</v>
      </c>
      <c r="E30" s="188">
        <v>1142</v>
      </c>
      <c r="F30" s="188">
        <v>1143</v>
      </c>
      <c r="G30" s="188">
        <v>1143</v>
      </c>
      <c r="H30" s="188">
        <v>1145</v>
      </c>
      <c r="I30" s="188">
        <v>1143</v>
      </c>
      <c r="J30" s="188">
        <v>1143</v>
      </c>
      <c r="K30" s="188">
        <v>1143</v>
      </c>
      <c r="L30" s="188">
        <v>1143</v>
      </c>
      <c r="M30" s="188">
        <v>1143</v>
      </c>
      <c r="N30" s="188">
        <v>1142</v>
      </c>
      <c r="O30" s="188">
        <v>1140</v>
      </c>
      <c r="P30" s="188">
        <v>1141</v>
      </c>
      <c r="Q30" s="188">
        <v>1139</v>
      </c>
      <c r="R30" s="188">
        <v>1139</v>
      </c>
      <c r="S30" s="188">
        <v>1138</v>
      </c>
      <c r="T30" s="188">
        <v>1138</v>
      </c>
      <c r="U30" s="188">
        <v>1139</v>
      </c>
      <c r="V30" s="188">
        <v>1138</v>
      </c>
      <c r="W30" s="188">
        <v>1140</v>
      </c>
      <c r="X30" s="188">
        <v>1140</v>
      </c>
      <c r="Y30" s="188">
        <v>1141</v>
      </c>
      <c r="Z30" s="188">
        <v>27391</v>
      </c>
    </row>
    <row r="31" spans="1:26" x14ac:dyDescent="0.2">
      <c r="A31" s="187">
        <v>44798</v>
      </c>
      <c r="B31" s="188">
        <v>1146</v>
      </c>
      <c r="C31" s="188">
        <v>1147</v>
      </c>
      <c r="D31" s="188">
        <v>1147</v>
      </c>
      <c r="E31" s="188">
        <v>1147</v>
      </c>
      <c r="F31" s="188">
        <v>1147</v>
      </c>
      <c r="G31" s="188">
        <v>1147</v>
      </c>
      <c r="H31" s="188">
        <v>1147</v>
      </c>
      <c r="I31" s="188">
        <v>1148</v>
      </c>
      <c r="J31" s="188">
        <v>1146</v>
      </c>
      <c r="K31" s="188">
        <v>1147</v>
      </c>
      <c r="L31" s="188">
        <v>1147</v>
      </c>
      <c r="M31" s="188">
        <v>1146</v>
      </c>
      <c r="N31" s="188">
        <v>1145</v>
      </c>
      <c r="O31" s="188">
        <v>1143</v>
      </c>
      <c r="P31" s="188">
        <v>1144</v>
      </c>
      <c r="Q31" s="188">
        <v>1143</v>
      </c>
      <c r="R31" s="188">
        <v>1142</v>
      </c>
      <c r="S31" s="188">
        <v>1142</v>
      </c>
      <c r="T31" s="188">
        <v>1141</v>
      </c>
      <c r="U31" s="188">
        <v>1140</v>
      </c>
      <c r="V31" s="188">
        <v>1141</v>
      </c>
      <c r="W31" s="188">
        <v>1141</v>
      </c>
      <c r="X31" s="188">
        <v>1142</v>
      </c>
      <c r="Y31" s="188">
        <v>1142</v>
      </c>
      <c r="Z31" s="188">
        <v>27468</v>
      </c>
    </row>
    <row r="32" spans="1:26" x14ac:dyDescent="0.2">
      <c r="A32" s="187">
        <v>44799</v>
      </c>
      <c r="B32" s="188">
        <v>1138</v>
      </c>
      <c r="C32" s="188">
        <v>1140</v>
      </c>
      <c r="D32" s="188">
        <v>1140</v>
      </c>
      <c r="E32" s="188">
        <v>1140</v>
      </c>
      <c r="F32" s="188">
        <v>1140</v>
      </c>
      <c r="G32" s="188">
        <v>1139</v>
      </c>
      <c r="H32" s="188">
        <v>1139</v>
      </c>
      <c r="I32" s="188">
        <v>1140</v>
      </c>
      <c r="J32" s="188">
        <v>1138</v>
      </c>
      <c r="K32" s="188">
        <v>1139</v>
      </c>
      <c r="L32" s="188">
        <v>1139</v>
      </c>
      <c r="M32" s="188">
        <v>1138</v>
      </c>
      <c r="N32" s="188">
        <v>1137</v>
      </c>
      <c r="O32" s="188">
        <v>1137</v>
      </c>
      <c r="P32" s="188">
        <v>1136</v>
      </c>
      <c r="Q32" s="188">
        <v>1136</v>
      </c>
      <c r="R32" s="188">
        <v>1135</v>
      </c>
      <c r="S32" s="188">
        <v>1134</v>
      </c>
      <c r="T32" s="188">
        <v>1134</v>
      </c>
      <c r="U32" s="188">
        <v>1134</v>
      </c>
      <c r="V32" s="188">
        <v>1135</v>
      </c>
      <c r="W32" s="188">
        <v>1135</v>
      </c>
      <c r="X32" s="188">
        <v>1135</v>
      </c>
      <c r="Y32" s="188">
        <v>1136</v>
      </c>
      <c r="Z32" s="188">
        <v>27294</v>
      </c>
    </row>
    <row r="33" spans="1:26" x14ac:dyDescent="0.2">
      <c r="A33" s="187">
        <v>44800</v>
      </c>
      <c r="B33" s="188">
        <v>1143</v>
      </c>
      <c r="C33" s="188">
        <v>1143</v>
      </c>
      <c r="D33" s="188">
        <v>1144</v>
      </c>
      <c r="E33" s="188">
        <v>1145</v>
      </c>
      <c r="F33" s="188">
        <v>1144</v>
      </c>
      <c r="G33" s="188">
        <v>1144</v>
      </c>
      <c r="H33" s="188">
        <v>1145</v>
      </c>
      <c r="I33" s="188">
        <v>1145</v>
      </c>
      <c r="J33" s="188">
        <v>1145</v>
      </c>
      <c r="K33" s="188">
        <v>1145</v>
      </c>
      <c r="L33" s="188">
        <v>1143</v>
      </c>
      <c r="M33" s="188">
        <v>1143</v>
      </c>
      <c r="N33" s="188">
        <v>1143</v>
      </c>
      <c r="O33" s="188">
        <v>1142</v>
      </c>
      <c r="P33" s="188">
        <v>1141</v>
      </c>
      <c r="Q33" s="188">
        <v>1141</v>
      </c>
      <c r="R33" s="188">
        <v>1141</v>
      </c>
      <c r="S33" s="188">
        <v>1141</v>
      </c>
      <c r="T33" s="188">
        <v>1142</v>
      </c>
      <c r="U33" s="188">
        <v>1141</v>
      </c>
      <c r="V33" s="188">
        <v>1140</v>
      </c>
      <c r="W33" s="188">
        <v>1140</v>
      </c>
      <c r="X33" s="188">
        <v>1139</v>
      </c>
      <c r="Y33" s="188">
        <v>1140</v>
      </c>
      <c r="Z33" s="188">
        <v>27420</v>
      </c>
    </row>
    <row r="34" spans="1:26" x14ac:dyDescent="0.2">
      <c r="A34" s="187">
        <v>44801</v>
      </c>
      <c r="B34" s="188">
        <v>1157</v>
      </c>
      <c r="C34" s="188">
        <v>1158</v>
      </c>
      <c r="D34" s="188">
        <v>1158</v>
      </c>
      <c r="E34" s="188">
        <v>1158</v>
      </c>
      <c r="F34" s="188">
        <v>1158</v>
      </c>
      <c r="G34" s="188">
        <v>1158</v>
      </c>
      <c r="H34" s="188">
        <v>1158</v>
      </c>
      <c r="I34" s="188">
        <v>1157</v>
      </c>
      <c r="J34" s="188">
        <v>1157</v>
      </c>
      <c r="K34" s="188">
        <v>1155</v>
      </c>
      <c r="L34" s="188">
        <v>1155</v>
      </c>
      <c r="M34" s="188">
        <v>1155</v>
      </c>
      <c r="N34" s="188">
        <v>1153</v>
      </c>
      <c r="O34" s="188">
        <v>1154</v>
      </c>
      <c r="P34" s="188">
        <v>1153</v>
      </c>
      <c r="Q34" s="188">
        <v>1151</v>
      </c>
      <c r="R34" s="188">
        <v>1152</v>
      </c>
      <c r="S34" s="188">
        <v>1153</v>
      </c>
      <c r="T34" s="188">
        <v>1153</v>
      </c>
      <c r="U34" s="188">
        <v>1152</v>
      </c>
      <c r="V34" s="188">
        <v>1152</v>
      </c>
      <c r="W34" s="188">
        <v>1153</v>
      </c>
      <c r="X34" s="188">
        <v>1153</v>
      </c>
      <c r="Y34" s="188">
        <v>1153</v>
      </c>
      <c r="Z34" s="188">
        <v>27716</v>
      </c>
    </row>
    <row r="35" spans="1:26" x14ac:dyDescent="0.2">
      <c r="A35" s="187">
        <v>44802</v>
      </c>
      <c r="B35" s="188">
        <v>1133</v>
      </c>
      <c r="C35" s="188">
        <v>1135</v>
      </c>
      <c r="D35" s="188">
        <v>1135</v>
      </c>
      <c r="E35" s="188">
        <v>1134</v>
      </c>
      <c r="F35" s="188">
        <v>1134</v>
      </c>
      <c r="G35" s="188">
        <v>1135</v>
      </c>
      <c r="H35" s="188">
        <v>1135</v>
      </c>
      <c r="I35" s="188">
        <v>1135</v>
      </c>
      <c r="J35" s="188">
        <v>1135</v>
      </c>
      <c r="K35" s="188">
        <v>1134</v>
      </c>
      <c r="L35" s="188">
        <v>1133</v>
      </c>
      <c r="M35" s="188">
        <v>1131</v>
      </c>
      <c r="N35" s="188">
        <v>1130</v>
      </c>
      <c r="O35" s="188">
        <v>1129</v>
      </c>
      <c r="P35" s="188">
        <v>1129</v>
      </c>
      <c r="Q35" s="188">
        <v>1128</v>
      </c>
      <c r="R35" s="188">
        <v>1126</v>
      </c>
      <c r="S35" s="188">
        <v>1128</v>
      </c>
      <c r="T35" s="188">
        <v>1129</v>
      </c>
      <c r="U35" s="188">
        <v>1129</v>
      </c>
      <c r="V35" s="188">
        <v>1128</v>
      </c>
      <c r="W35" s="188">
        <v>1128</v>
      </c>
      <c r="X35" s="188">
        <v>1128</v>
      </c>
      <c r="Y35" s="188">
        <v>1126</v>
      </c>
      <c r="Z35" s="188">
        <v>27147</v>
      </c>
    </row>
    <row r="36" spans="1:26" x14ac:dyDescent="0.2">
      <c r="A36" s="187">
        <v>44803</v>
      </c>
      <c r="B36" s="188">
        <v>1117</v>
      </c>
      <c r="C36" s="188">
        <v>1116</v>
      </c>
      <c r="D36" s="188">
        <v>1119</v>
      </c>
      <c r="E36" s="188">
        <v>1117</v>
      </c>
      <c r="F36" s="188">
        <v>1116</v>
      </c>
      <c r="G36" s="188">
        <v>1117</v>
      </c>
      <c r="H36" s="188">
        <v>1119</v>
      </c>
      <c r="I36" s="188">
        <v>1119</v>
      </c>
      <c r="J36" s="188">
        <v>1119</v>
      </c>
      <c r="K36" s="188">
        <v>1115</v>
      </c>
      <c r="L36" s="188">
        <v>1116</v>
      </c>
      <c r="M36" s="188">
        <v>1114</v>
      </c>
      <c r="N36" s="188">
        <v>1113</v>
      </c>
      <c r="O36" s="188">
        <v>1111</v>
      </c>
      <c r="P36" s="188">
        <v>1111</v>
      </c>
      <c r="Q36" s="188">
        <v>1111</v>
      </c>
      <c r="R36" s="188">
        <v>1109</v>
      </c>
      <c r="S36" s="188">
        <v>1106</v>
      </c>
      <c r="T36" s="188">
        <v>1108</v>
      </c>
      <c r="U36" s="188">
        <v>1113</v>
      </c>
      <c r="V36" s="188">
        <v>1111</v>
      </c>
      <c r="W36" s="188">
        <v>1109</v>
      </c>
      <c r="X36" s="188">
        <v>1111</v>
      </c>
      <c r="Y36" s="188">
        <v>1112</v>
      </c>
      <c r="Z36" s="188">
        <v>26729</v>
      </c>
    </row>
    <row r="37" spans="1:26" x14ac:dyDescent="0.2">
      <c r="A37" s="187">
        <v>44804</v>
      </c>
      <c r="B37" s="188">
        <v>1085</v>
      </c>
      <c r="C37" s="188">
        <v>1085</v>
      </c>
      <c r="D37" s="188">
        <v>1085</v>
      </c>
      <c r="E37" s="188">
        <v>1084</v>
      </c>
      <c r="F37" s="188">
        <v>1085</v>
      </c>
      <c r="G37" s="188">
        <v>1087</v>
      </c>
      <c r="H37" s="188">
        <v>1088</v>
      </c>
      <c r="I37" s="188">
        <v>1089</v>
      </c>
      <c r="J37" s="188">
        <v>1091</v>
      </c>
      <c r="K37" s="188">
        <v>1088</v>
      </c>
      <c r="L37" s="188">
        <v>1088</v>
      </c>
      <c r="M37" s="188">
        <v>1085</v>
      </c>
      <c r="N37" s="188">
        <v>1085</v>
      </c>
      <c r="O37" s="188">
        <v>1087</v>
      </c>
      <c r="P37" s="188">
        <v>1086</v>
      </c>
      <c r="Q37" s="188">
        <v>1088</v>
      </c>
      <c r="R37" s="188">
        <v>1087</v>
      </c>
      <c r="S37" s="188">
        <v>1085</v>
      </c>
      <c r="T37" s="188">
        <v>1085</v>
      </c>
      <c r="U37" s="188">
        <v>1086</v>
      </c>
      <c r="V37" s="188">
        <v>1087</v>
      </c>
      <c r="W37" s="188">
        <v>1091</v>
      </c>
      <c r="X37" s="188">
        <v>1090</v>
      </c>
      <c r="Y37" s="188">
        <v>1090</v>
      </c>
      <c r="Z37" s="188">
        <v>26087</v>
      </c>
    </row>
    <row r="38" spans="1:26" ht="15.75" x14ac:dyDescent="0.25">
      <c r="A38" s="198" t="s">
        <v>107</v>
      </c>
      <c r="B38" s="199">
        <v>35134</v>
      </c>
      <c r="C38" s="199">
        <v>35158</v>
      </c>
      <c r="D38" s="199">
        <v>35163</v>
      </c>
      <c r="E38" s="199">
        <v>35169</v>
      </c>
      <c r="F38" s="199">
        <v>35179</v>
      </c>
      <c r="G38" s="199">
        <v>35180</v>
      </c>
      <c r="H38" s="199">
        <v>35192</v>
      </c>
      <c r="I38" s="199">
        <v>35195</v>
      </c>
      <c r="J38" s="199">
        <v>35192</v>
      </c>
      <c r="K38" s="199">
        <v>35169</v>
      </c>
      <c r="L38" s="199">
        <v>35146</v>
      </c>
      <c r="M38" s="199">
        <v>35124</v>
      </c>
      <c r="N38" s="199">
        <v>35083</v>
      </c>
      <c r="O38" s="199">
        <v>35048</v>
      </c>
      <c r="P38" s="199">
        <v>35022</v>
      </c>
      <c r="Q38" s="199">
        <v>34999</v>
      </c>
      <c r="R38" s="199">
        <v>34976</v>
      </c>
      <c r="S38" s="199">
        <v>34977</v>
      </c>
      <c r="T38" s="199">
        <v>34996</v>
      </c>
      <c r="U38" s="199">
        <v>35019</v>
      </c>
      <c r="V38" s="199">
        <v>35028</v>
      </c>
      <c r="W38" s="199">
        <v>35051</v>
      </c>
      <c r="X38" s="199">
        <v>35073</v>
      </c>
      <c r="Y38" s="199">
        <v>35083</v>
      </c>
      <c r="Z38" s="199">
        <v>842356</v>
      </c>
    </row>
    <row r="39" spans="1:26" ht="15.75" x14ac:dyDescent="0.25">
      <c r="A39" s="204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</row>
    <row r="40" spans="1:26" x14ac:dyDescent="0.2">
      <c r="A40" s="185" t="s">
        <v>0</v>
      </c>
      <c r="B40" s="186">
        <f>SUM(Z7:Z37)</f>
        <v>842356</v>
      </c>
    </row>
    <row r="41" spans="1:26" ht="15.75" x14ac:dyDescent="0.25">
      <c r="A41" s="194" t="s">
        <v>102</v>
      </c>
      <c r="B41" s="195">
        <v>0</v>
      </c>
    </row>
    <row r="42" spans="1:26" ht="15.75" x14ac:dyDescent="0.25">
      <c r="A42" s="194" t="s">
        <v>124</v>
      </c>
      <c r="B42" s="186">
        <f>B40+B41</f>
        <v>842356</v>
      </c>
    </row>
    <row r="43" spans="1:26" ht="15.75" x14ac:dyDescent="0.25">
      <c r="A43" s="178" t="s">
        <v>104</v>
      </c>
      <c r="B43" s="179">
        <f>0</f>
        <v>0</v>
      </c>
    </row>
    <row r="44" spans="1:26" ht="15.75" x14ac:dyDescent="0.25">
      <c r="A44" s="178" t="s">
        <v>103</v>
      </c>
      <c r="B44" s="180">
        <f>B42-B43</f>
        <v>842356</v>
      </c>
      <c r="E44" s="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</sheetPr>
  <dimension ref="A1:AB42"/>
  <sheetViews>
    <sheetView zoomScale="70" zoomScaleNormal="70" workbookViewId="0">
      <selection activeCell="I46" sqref="I46"/>
    </sheetView>
  </sheetViews>
  <sheetFormatPr defaultRowHeight="15" x14ac:dyDescent="0.2"/>
  <cols>
    <col min="1" max="1" width="20.21875" customWidth="1"/>
    <col min="2" max="2" width="12.77734375" customWidth="1"/>
    <col min="3" max="27" width="8.33203125" customWidth="1"/>
  </cols>
  <sheetData>
    <row r="1" spans="1:28" x14ac:dyDescent="0.2">
      <c r="A1" s="181" t="s">
        <v>14</v>
      </c>
    </row>
    <row r="2" spans="1:28" x14ac:dyDescent="0.2">
      <c r="A2" s="181" t="s">
        <v>49</v>
      </c>
    </row>
    <row r="3" spans="1:28" x14ac:dyDescent="0.2">
      <c r="A3" t="s">
        <v>15</v>
      </c>
      <c r="D3" s="182"/>
    </row>
    <row r="4" spans="1:28" x14ac:dyDescent="0.2">
      <c r="A4" s="183"/>
      <c r="C4" s="182"/>
      <c r="D4" s="182"/>
    </row>
    <row r="5" spans="1:28" x14ac:dyDescent="0.2">
      <c r="A5" s="183"/>
    </row>
    <row r="6" spans="1:28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8" x14ac:dyDescent="0.2">
      <c r="A7" s="187">
        <v>44743</v>
      </c>
      <c r="B7" s="188">
        <v>1179</v>
      </c>
      <c r="C7" s="188">
        <v>1179</v>
      </c>
      <c r="D7" s="188">
        <v>1179</v>
      </c>
      <c r="E7" s="188">
        <v>1181</v>
      </c>
      <c r="F7" s="188">
        <v>1180</v>
      </c>
      <c r="G7" s="188">
        <v>1179</v>
      </c>
      <c r="H7" s="188">
        <v>1180</v>
      </c>
      <c r="I7" s="188">
        <v>1179</v>
      </c>
      <c r="J7" s="188">
        <v>1178</v>
      </c>
      <c r="K7" s="188">
        <v>1176</v>
      </c>
      <c r="L7" s="188">
        <v>1174</v>
      </c>
      <c r="M7" s="188">
        <v>1171</v>
      </c>
      <c r="N7" s="188">
        <v>1171</v>
      </c>
      <c r="O7" s="188">
        <v>1168</v>
      </c>
      <c r="P7" s="188">
        <v>1165</v>
      </c>
      <c r="Q7" s="188">
        <v>1159</v>
      </c>
      <c r="R7" s="188">
        <v>1160</v>
      </c>
      <c r="S7" s="188">
        <v>1162</v>
      </c>
      <c r="T7" s="188">
        <v>1166</v>
      </c>
      <c r="U7" s="188">
        <v>1166</v>
      </c>
      <c r="V7" s="188">
        <v>1168</v>
      </c>
      <c r="W7" s="188">
        <v>1168</v>
      </c>
      <c r="X7" s="188">
        <v>1167</v>
      </c>
      <c r="Y7" s="188">
        <v>1170</v>
      </c>
      <c r="Z7" s="188">
        <v>28125</v>
      </c>
      <c r="AB7" s="188"/>
    </row>
    <row r="8" spans="1:28" x14ac:dyDescent="0.2">
      <c r="A8" s="187">
        <v>44744</v>
      </c>
      <c r="B8" s="188">
        <v>1170</v>
      </c>
      <c r="C8" s="188">
        <v>1169</v>
      </c>
      <c r="D8" s="188">
        <v>1170</v>
      </c>
      <c r="E8" s="188">
        <v>1168</v>
      </c>
      <c r="F8" s="188">
        <v>1168</v>
      </c>
      <c r="G8" s="188">
        <v>1168</v>
      </c>
      <c r="H8" s="188">
        <v>1167</v>
      </c>
      <c r="I8" s="188">
        <v>1168</v>
      </c>
      <c r="J8" s="188">
        <v>1169</v>
      </c>
      <c r="K8" s="188">
        <v>1169</v>
      </c>
      <c r="L8" s="188">
        <v>1169</v>
      </c>
      <c r="M8" s="188">
        <v>1169</v>
      </c>
      <c r="N8" s="188">
        <v>1166</v>
      </c>
      <c r="O8" s="188">
        <v>1163</v>
      </c>
      <c r="P8" s="188">
        <v>1162</v>
      </c>
      <c r="Q8" s="188">
        <v>1163</v>
      </c>
      <c r="R8" s="188">
        <v>1161</v>
      </c>
      <c r="S8" s="188">
        <v>1161</v>
      </c>
      <c r="T8" s="188">
        <v>1159</v>
      </c>
      <c r="U8" s="188">
        <v>1167</v>
      </c>
      <c r="V8" s="188">
        <v>1170</v>
      </c>
      <c r="W8" s="188">
        <v>1172</v>
      </c>
      <c r="X8" s="188">
        <v>1172</v>
      </c>
      <c r="Y8" s="188">
        <v>1170</v>
      </c>
      <c r="Z8" s="188">
        <v>28010</v>
      </c>
      <c r="AB8" s="188"/>
    </row>
    <row r="9" spans="1:28" x14ac:dyDescent="0.2">
      <c r="A9" s="187">
        <v>44745</v>
      </c>
      <c r="B9" s="188">
        <v>1148</v>
      </c>
      <c r="C9" s="188">
        <v>1093</v>
      </c>
      <c r="D9" s="188">
        <v>1019</v>
      </c>
      <c r="E9" s="188">
        <v>939</v>
      </c>
      <c r="F9" s="188">
        <v>984</v>
      </c>
      <c r="G9" s="188">
        <v>1030</v>
      </c>
      <c r="H9" s="188">
        <v>1038</v>
      </c>
      <c r="I9" s="188">
        <v>1042</v>
      </c>
      <c r="J9" s="188">
        <v>1046</v>
      </c>
      <c r="K9" s="188">
        <v>1048</v>
      </c>
      <c r="L9" s="188">
        <v>1053</v>
      </c>
      <c r="M9" s="188">
        <v>1058</v>
      </c>
      <c r="N9" s="188">
        <v>1062</v>
      </c>
      <c r="O9" s="188">
        <v>1062</v>
      </c>
      <c r="P9" s="188">
        <v>1064</v>
      </c>
      <c r="Q9" s="188">
        <v>1062</v>
      </c>
      <c r="R9" s="188">
        <v>1062</v>
      </c>
      <c r="S9" s="188">
        <v>1064</v>
      </c>
      <c r="T9" s="188">
        <v>1067</v>
      </c>
      <c r="U9" s="188">
        <v>1067</v>
      </c>
      <c r="V9" s="188">
        <v>1066</v>
      </c>
      <c r="W9" s="188">
        <v>1067</v>
      </c>
      <c r="X9" s="188">
        <v>1060</v>
      </c>
      <c r="Y9" s="188">
        <v>1063</v>
      </c>
      <c r="Z9" s="188">
        <v>25264</v>
      </c>
      <c r="AB9" s="188"/>
    </row>
    <row r="10" spans="1:28" x14ac:dyDescent="0.2">
      <c r="A10" s="187">
        <v>44746</v>
      </c>
      <c r="B10" s="188">
        <v>1065</v>
      </c>
      <c r="C10" s="188">
        <v>1065</v>
      </c>
      <c r="D10" s="188">
        <v>1067</v>
      </c>
      <c r="E10" s="188">
        <v>1074</v>
      </c>
      <c r="F10" s="188">
        <v>1118</v>
      </c>
      <c r="G10" s="188">
        <v>1153</v>
      </c>
      <c r="H10" s="188">
        <v>1170</v>
      </c>
      <c r="I10" s="188">
        <v>1190</v>
      </c>
      <c r="J10" s="188">
        <v>1196</v>
      </c>
      <c r="K10" s="188">
        <v>1196</v>
      </c>
      <c r="L10" s="188">
        <v>1197</v>
      </c>
      <c r="M10" s="188">
        <v>1193</v>
      </c>
      <c r="N10" s="188">
        <v>1192</v>
      </c>
      <c r="O10" s="188">
        <v>1191</v>
      </c>
      <c r="P10" s="188">
        <v>1189</v>
      </c>
      <c r="Q10" s="188">
        <v>1187</v>
      </c>
      <c r="R10" s="188">
        <v>1187</v>
      </c>
      <c r="S10" s="188">
        <v>1186</v>
      </c>
      <c r="T10" s="188">
        <v>1183</v>
      </c>
      <c r="U10" s="188">
        <v>1183</v>
      </c>
      <c r="V10" s="188">
        <v>1183</v>
      </c>
      <c r="W10" s="188">
        <v>1183</v>
      </c>
      <c r="X10" s="188">
        <v>1168</v>
      </c>
      <c r="Y10" s="188">
        <v>1176</v>
      </c>
      <c r="Z10" s="188">
        <v>27892</v>
      </c>
      <c r="AB10" s="188"/>
    </row>
    <row r="11" spans="1:28" x14ac:dyDescent="0.2">
      <c r="A11" s="187">
        <v>44747</v>
      </c>
      <c r="B11" s="188">
        <v>1185</v>
      </c>
      <c r="C11" s="188">
        <v>1189</v>
      </c>
      <c r="D11" s="188">
        <v>1188</v>
      </c>
      <c r="E11" s="188">
        <v>1186</v>
      </c>
      <c r="F11" s="188">
        <v>1184</v>
      </c>
      <c r="G11" s="188">
        <v>1181</v>
      </c>
      <c r="H11" s="188">
        <v>1179</v>
      </c>
      <c r="I11" s="188">
        <v>1180</v>
      </c>
      <c r="J11" s="188">
        <v>1178</v>
      </c>
      <c r="K11" s="188">
        <v>1178</v>
      </c>
      <c r="L11" s="188">
        <v>1176</v>
      </c>
      <c r="M11" s="188">
        <v>1175</v>
      </c>
      <c r="N11" s="188">
        <v>1175</v>
      </c>
      <c r="O11" s="188">
        <v>1172</v>
      </c>
      <c r="P11" s="188">
        <v>1169</v>
      </c>
      <c r="Q11" s="188">
        <v>1169</v>
      </c>
      <c r="R11" s="188">
        <v>1170</v>
      </c>
      <c r="S11" s="188">
        <v>1176</v>
      </c>
      <c r="T11" s="188">
        <v>1176</v>
      </c>
      <c r="U11" s="188">
        <v>1175</v>
      </c>
      <c r="V11" s="188">
        <v>1174</v>
      </c>
      <c r="W11" s="188">
        <v>1176</v>
      </c>
      <c r="X11" s="188">
        <v>1175</v>
      </c>
      <c r="Y11" s="188">
        <v>1177</v>
      </c>
      <c r="Z11" s="188">
        <v>28263</v>
      </c>
      <c r="AB11" s="188"/>
    </row>
    <row r="12" spans="1:28" x14ac:dyDescent="0.2">
      <c r="A12" s="187">
        <v>44748</v>
      </c>
      <c r="B12" s="188">
        <v>1182</v>
      </c>
      <c r="C12" s="188">
        <v>1180</v>
      </c>
      <c r="D12" s="188">
        <v>1181</v>
      </c>
      <c r="E12" s="188">
        <v>1180</v>
      </c>
      <c r="F12" s="188">
        <v>1177</v>
      </c>
      <c r="G12" s="188">
        <v>1176</v>
      </c>
      <c r="H12" s="188">
        <v>1176</v>
      </c>
      <c r="I12" s="188">
        <v>1177</v>
      </c>
      <c r="J12" s="188">
        <v>1176</v>
      </c>
      <c r="K12" s="188">
        <v>1176</v>
      </c>
      <c r="L12" s="188">
        <v>1175</v>
      </c>
      <c r="M12" s="188">
        <v>1172</v>
      </c>
      <c r="N12" s="188">
        <v>1171</v>
      </c>
      <c r="O12" s="188">
        <v>1170</v>
      </c>
      <c r="P12" s="188">
        <v>1169</v>
      </c>
      <c r="Q12" s="188">
        <v>1170</v>
      </c>
      <c r="R12" s="188">
        <v>1169</v>
      </c>
      <c r="S12" s="188">
        <v>1159</v>
      </c>
      <c r="T12" s="188">
        <v>1160</v>
      </c>
      <c r="U12" s="188">
        <v>1164</v>
      </c>
      <c r="V12" s="188">
        <v>1175</v>
      </c>
      <c r="W12" s="188">
        <v>1174</v>
      </c>
      <c r="X12" s="188">
        <v>1175</v>
      </c>
      <c r="Y12" s="188">
        <v>1178</v>
      </c>
      <c r="Z12" s="188">
        <v>28162</v>
      </c>
      <c r="AB12" s="188"/>
    </row>
    <row r="13" spans="1:28" x14ac:dyDescent="0.2">
      <c r="A13" s="187">
        <v>44749</v>
      </c>
      <c r="B13" s="188">
        <v>1176</v>
      </c>
      <c r="C13" s="188">
        <v>1177</v>
      </c>
      <c r="D13" s="188">
        <v>1178</v>
      </c>
      <c r="E13" s="188">
        <v>1181</v>
      </c>
      <c r="F13" s="188">
        <v>1184</v>
      </c>
      <c r="G13" s="188">
        <v>1185</v>
      </c>
      <c r="H13" s="188">
        <v>1186</v>
      </c>
      <c r="I13" s="188">
        <v>1184</v>
      </c>
      <c r="J13" s="188">
        <v>1185</v>
      </c>
      <c r="K13" s="188">
        <v>1185</v>
      </c>
      <c r="L13" s="188">
        <v>1184</v>
      </c>
      <c r="M13" s="188">
        <v>1182</v>
      </c>
      <c r="N13" s="188">
        <v>1182</v>
      </c>
      <c r="O13" s="188">
        <v>1182</v>
      </c>
      <c r="P13" s="188">
        <v>1180</v>
      </c>
      <c r="Q13" s="188">
        <v>1180</v>
      </c>
      <c r="R13" s="188">
        <v>1180</v>
      </c>
      <c r="S13" s="188">
        <v>1179</v>
      </c>
      <c r="T13" s="188">
        <v>1179</v>
      </c>
      <c r="U13" s="188">
        <v>1180</v>
      </c>
      <c r="V13" s="188">
        <v>1180</v>
      </c>
      <c r="W13" s="188">
        <v>1181</v>
      </c>
      <c r="X13" s="188">
        <v>1184</v>
      </c>
      <c r="Y13" s="188">
        <v>1185</v>
      </c>
      <c r="Z13" s="188">
        <v>28359</v>
      </c>
      <c r="AB13" s="188"/>
    </row>
    <row r="14" spans="1:28" x14ac:dyDescent="0.2">
      <c r="A14" s="187">
        <v>44750</v>
      </c>
      <c r="B14" s="188">
        <v>1185</v>
      </c>
      <c r="C14" s="188">
        <v>1185</v>
      </c>
      <c r="D14" s="188">
        <v>1186</v>
      </c>
      <c r="E14" s="188">
        <v>1188</v>
      </c>
      <c r="F14" s="188">
        <v>1186</v>
      </c>
      <c r="G14" s="188">
        <v>1184</v>
      </c>
      <c r="H14" s="188">
        <v>1183</v>
      </c>
      <c r="I14" s="188">
        <v>1185</v>
      </c>
      <c r="J14" s="188">
        <v>1183</v>
      </c>
      <c r="K14" s="188">
        <v>1182</v>
      </c>
      <c r="L14" s="188">
        <v>1182</v>
      </c>
      <c r="M14" s="188">
        <v>1180</v>
      </c>
      <c r="N14" s="188">
        <v>1178</v>
      </c>
      <c r="O14" s="188">
        <v>1175</v>
      </c>
      <c r="P14" s="188">
        <v>1172</v>
      </c>
      <c r="Q14" s="188">
        <v>1170</v>
      </c>
      <c r="R14" s="188">
        <v>1170</v>
      </c>
      <c r="S14" s="188">
        <v>1170</v>
      </c>
      <c r="T14" s="188">
        <v>1172</v>
      </c>
      <c r="U14" s="188">
        <v>1173</v>
      </c>
      <c r="V14" s="188">
        <v>1172</v>
      </c>
      <c r="W14" s="188">
        <v>1173</v>
      </c>
      <c r="X14" s="188">
        <v>1171</v>
      </c>
      <c r="Y14" s="188">
        <v>1169</v>
      </c>
      <c r="Z14" s="188">
        <v>28274</v>
      </c>
      <c r="AB14" s="188"/>
    </row>
    <row r="15" spans="1:28" x14ac:dyDescent="0.2">
      <c r="A15" s="187">
        <v>44751</v>
      </c>
      <c r="B15" s="188">
        <v>1163</v>
      </c>
      <c r="C15" s="188">
        <v>1166</v>
      </c>
      <c r="D15" s="188">
        <v>1165</v>
      </c>
      <c r="E15" s="188">
        <v>1164</v>
      </c>
      <c r="F15" s="188">
        <v>1167</v>
      </c>
      <c r="G15" s="188">
        <v>1170</v>
      </c>
      <c r="H15" s="188">
        <v>1170</v>
      </c>
      <c r="I15" s="188">
        <v>1171</v>
      </c>
      <c r="J15" s="188">
        <v>1169</v>
      </c>
      <c r="K15" s="188">
        <v>1168</v>
      </c>
      <c r="L15" s="188">
        <v>1168</v>
      </c>
      <c r="M15" s="188">
        <v>1171</v>
      </c>
      <c r="N15" s="188">
        <v>1174</v>
      </c>
      <c r="O15" s="188">
        <v>1173</v>
      </c>
      <c r="P15" s="188">
        <v>1175</v>
      </c>
      <c r="Q15" s="188">
        <v>1174</v>
      </c>
      <c r="R15" s="188">
        <v>1174</v>
      </c>
      <c r="S15" s="188">
        <v>1173</v>
      </c>
      <c r="T15" s="188">
        <v>1170</v>
      </c>
      <c r="U15" s="188">
        <v>1171</v>
      </c>
      <c r="V15" s="188">
        <v>1148</v>
      </c>
      <c r="W15" s="188">
        <v>1096</v>
      </c>
      <c r="X15" s="188">
        <v>1032</v>
      </c>
      <c r="Y15" s="188">
        <v>996</v>
      </c>
      <c r="Z15" s="188">
        <v>27668</v>
      </c>
      <c r="AB15" s="188"/>
    </row>
    <row r="16" spans="1:28" x14ac:dyDescent="0.2">
      <c r="A16" s="187">
        <v>44752</v>
      </c>
      <c r="B16" s="188">
        <v>1066</v>
      </c>
      <c r="C16" s="188">
        <v>1122</v>
      </c>
      <c r="D16" s="188">
        <v>1147</v>
      </c>
      <c r="E16" s="188">
        <v>1167</v>
      </c>
      <c r="F16" s="188">
        <v>1187</v>
      </c>
      <c r="G16" s="188">
        <v>1194</v>
      </c>
      <c r="H16" s="188">
        <v>1197</v>
      </c>
      <c r="I16" s="188">
        <v>1198</v>
      </c>
      <c r="J16" s="188">
        <v>1195</v>
      </c>
      <c r="K16" s="188">
        <v>1194</v>
      </c>
      <c r="L16" s="188">
        <v>1197</v>
      </c>
      <c r="M16" s="188">
        <v>1196</v>
      </c>
      <c r="N16" s="188">
        <v>1195</v>
      </c>
      <c r="O16" s="188">
        <v>1191</v>
      </c>
      <c r="P16" s="188">
        <v>1190</v>
      </c>
      <c r="Q16" s="188">
        <v>1190</v>
      </c>
      <c r="R16" s="188">
        <v>1191</v>
      </c>
      <c r="S16" s="188">
        <v>1191</v>
      </c>
      <c r="T16" s="188">
        <v>1191</v>
      </c>
      <c r="U16" s="188">
        <v>1191</v>
      </c>
      <c r="V16" s="188">
        <v>1191</v>
      </c>
      <c r="W16" s="188">
        <v>1197</v>
      </c>
      <c r="X16" s="188">
        <v>1195</v>
      </c>
      <c r="Y16" s="188">
        <v>1195</v>
      </c>
      <c r="Z16" s="188">
        <v>28368</v>
      </c>
      <c r="AB16" s="188"/>
    </row>
    <row r="17" spans="1:28" x14ac:dyDescent="0.2">
      <c r="A17" s="187">
        <v>44753</v>
      </c>
      <c r="B17" s="188">
        <v>1189</v>
      </c>
      <c r="C17" s="188">
        <v>1190</v>
      </c>
      <c r="D17" s="188">
        <v>1190</v>
      </c>
      <c r="E17" s="188">
        <v>1192</v>
      </c>
      <c r="F17" s="188">
        <v>1193</v>
      </c>
      <c r="G17" s="188">
        <v>1192</v>
      </c>
      <c r="H17" s="188">
        <v>1192</v>
      </c>
      <c r="I17" s="188">
        <v>1192</v>
      </c>
      <c r="J17" s="188">
        <v>1192</v>
      </c>
      <c r="K17" s="188">
        <v>1190</v>
      </c>
      <c r="L17" s="188">
        <v>1190</v>
      </c>
      <c r="M17" s="188">
        <v>1190</v>
      </c>
      <c r="N17" s="188">
        <v>1190</v>
      </c>
      <c r="O17" s="188">
        <v>1190</v>
      </c>
      <c r="P17" s="188">
        <v>1189</v>
      </c>
      <c r="Q17" s="188">
        <v>1187</v>
      </c>
      <c r="R17" s="188">
        <v>1185</v>
      </c>
      <c r="S17" s="188">
        <v>1183</v>
      </c>
      <c r="T17" s="188">
        <v>1186</v>
      </c>
      <c r="U17" s="188">
        <v>1183</v>
      </c>
      <c r="V17" s="188">
        <v>1184</v>
      </c>
      <c r="W17" s="188">
        <v>1182</v>
      </c>
      <c r="X17" s="188">
        <v>1183</v>
      </c>
      <c r="Y17" s="188">
        <v>1183</v>
      </c>
      <c r="Z17" s="188">
        <v>28517</v>
      </c>
      <c r="AB17" s="188"/>
    </row>
    <row r="18" spans="1:28" x14ac:dyDescent="0.2">
      <c r="A18" s="187">
        <v>44754</v>
      </c>
      <c r="B18" s="188">
        <v>1186</v>
      </c>
      <c r="C18" s="188">
        <v>1184</v>
      </c>
      <c r="D18" s="188">
        <v>1183</v>
      </c>
      <c r="E18" s="188">
        <v>1182</v>
      </c>
      <c r="F18" s="188">
        <v>1181</v>
      </c>
      <c r="G18" s="188">
        <v>1182</v>
      </c>
      <c r="H18" s="188">
        <v>1182</v>
      </c>
      <c r="I18" s="188">
        <v>1182</v>
      </c>
      <c r="J18" s="188">
        <v>1182</v>
      </c>
      <c r="K18" s="188">
        <v>1180</v>
      </c>
      <c r="L18" s="188">
        <v>1178</v>
      </c>
      <c r="M18" s="188">
        <v>1175</v>
      </c>
      <c r="N18" s="188">
        <v>1172</v>
      </c>
      <c r="O18" s="188">
        <v>1169</v>
      </c>
      <c r="P18" s="188">
        <v>1167</v>
      </c>
      <c r="Q18" s="188">
        <v>1168</v>
      </c>
      <c r="R18" s="188">
        <v>1167</v>
      </c>
      <c r="S18" s="188">
        <v>1171</v>
      </c>
      <c r="T18" s="188">
        <v>1178</v>
      </c>
      <c r="U18" s="188">
        <v>1177</v>
      </c>
      <c r="V18" s="188">
        <v>1174</v>
      </c>
      <c r="W18" s="188">
        <v>1173</v>
      </c>
      <c r="X18" s="188">
        <v>1175</v>
      </c>
      <c r="Y18" s="188">
        <v>1178</v>
      </c>
      <c r="Z18" s="188">
        <v>28246</v>
      </c>
      <c r="AB18" s="188"/>
    </row>
    <row r="19" spans="1:28" x14ac:dyDescent="0.2">
      <c r="A19" s="187">
        <v>44755</v>
      </c>
      <c r="B19" s="188">
        <v>1183</v>
      </c>
      <c r="C19" s="188">
        <v>1182</v>
      </c>
      <c r="D19" s="188">
        <v>1183</v>
      </c>
      <c r="E19" s="188">
        <v>1183</v>
      </c>
      <c r="F19" s="188">
        <v>1184</v>
      </c>
      <c r="G19" s="188">
        <v>1188</v>
      </c>
      <c r="H19" s="188">
        <v>1187</v>
      </c>
      <c r="I19" s="188">
        <v>1184</v>
      </c>
      <c r="J19" s="188">
        <v>1185</v>
      </c>
      <c r="K19" s="188">
        <v>1184</v>
      </c>
      <c r="L19" s="188">
        <v>1184</v>
      </c>
      <c r="M19" s="188">
        <v>1182</v>
      </c>
      <c r="N19" s="188">
        <v>1182</v>
      </c>
      <c r="O19" s="188">
        <v>1180</v>
      </c>
      <c r="P19" s="188">
        <v>1178</v>
      </c>
      <c r="Q19" s="188">
        <v>1177</v>
      </c>
      <c r="R19" s="188">
        <v>1176</v>
      </c>
      <c r="S19" s="188">
        <v>1177</v>
      </c>
      <c r="T19" s="188">
        <v>1176</v>
      </c>
      <c r="U19" s="188">
        <v>1177</v>
      </c>
      <c r="V19" s="188">
        <v>1177</v>
      </c>
      <c r="W19" s="188">
        <v>1177</v>
      </c>
      <c r="X19" s="188">
        <v>1179</v>
      </c>
      <c r="Y19" s="188">
        <v>1180</v>
      </c>
      <c r="Z19" s="188">
        <v>28345</v>
      </c>
      <c r="AB19" s="188"/>
    </row>
    <row r="20" spans="1:28" x14ac:dyDescent="0.2">
      <c r="A20" s="187">
        <v>44756</v>
      </c>
      <c r="B20" s="188">
        <v>1180</v>
      </c>
      <c r="C20" s="188">
        <v>1178</v>
      </c>
      <c r="D20" s="188">
        <v>1178</v>
      </c>
      <c r="E20" s="188">
        <v>1176</v>
      </c>
      <c r="F20" s="188">
        <v>1177</v>
      </c>
      <c r="G20" s="188">
        <v>1178</v>
      </c>
      <c r="H20" s="188">
        <v>1178</v>
      </c>
      <c r="I20" s="188">
        <v>1181</v>
      </c>
      <c r="J20" s="188">
        <v>1182</v>
      </c>
      <c r="K20" s="188">
        <v>1182</v>
      </c>
      <c r="L20" s="188">
        <v>1180</v>
      </c>
      <c r="M20" s="188">
        <v>1178</v>
      </c>
      <c r="N20" s="188">
        <v>1176</v>
      </c>
      <c r="O20" s="188">
        <v>1176</v>
      </c>
      <c r="P20" s="188">
        <v>1176</v>
      </c>
      <c r="Q20" s="188">
        <v>1176</v>
      </c>
      <c r="R20" s="188">
        <v>1174</v>
      </c>
      <c r="S20" s="188">
        <v>1175</v>
      </c>
      <c r="T20" s="188">
        <v>1176</v>
      </c>
      <c r="U20" s="188">
        <v>1174</v>
      </c>
      <c r="V20" s="188">
        <v>1174</v>
      </c>
      <c r="W20" s="188">
        <v>1175</v>
      </c>
      <c r="X20" s="188">
        <v>1175</v>
      </c>
      <c r="Y20" s="188">
        <v>1176</v>
      </c>
      <c r="Z20" s="188">
        <v>28251</v>
      </c>
      <c r="AB20" s="188"/>
    </row>
    <row r="21" spans="1:28" x14ac:dyDescent="0.2">
      <c r="A21" s="187">
        <v>44757</v>
      </c>
      <c r="B21" s="188">
        <v>1164</v>
      </c>
      <c r="C21" s="188">
        <v>1164</v>
      </c>
      <c r="D21" s="188">
        <v>1165</v>
      </c>
      <c r="E21" s="188">
        <v>1167</v>
      </c>
      <c r="F21" s="188">
        <v>1170</v>
      </c>
      <c r="G21" s="188">
        <v>1173</v>
      </c>
      <c r="H21" s="188">
        <v>1174</v>
      </c>
      <c r="I21" s="188">
        <v>1172</v>
      </c>
      <c r="J21" s="188">
        <v>1173</v>
      </c>
      <c r="K21" s="188">
        <v>1147</v>
      </c>
      <c r="L21" s="188">
        <v>1150</v>
      </c>
      <c r="M21" s="188">
        <v>1168</v>
      </c>
      <c r="N21" s="188">
        <v>1167</v>
      </c>
      <c r="O21" s="188">
        <v>1167</v>
      </c>
      <c r="P21" s="188">
        <v>1164</v>
      </c>
      <c r="Q21" s="188">
        <v>1163</v>
      </c>
      <c r="R21" s="188">
        <v>1161</v>
      </c>
      <c r="S21" s="188">
        <v>1160</v>
      </c>
      <c r="T21" s="188">
        <v>1160</v>
      </c>
      <c r="U21" s="188">
        <v>1160</v>
      </c>
      <c r="V21" s="188">
        <v>1159</v>
      </c>
      <c r="W21" s="188">
        <v>1164</v>
      </c>
      <c r="X21" s="188">
        <v>1166</v>
      </c>
      <c r="Y21" s="188">
        <v>1170</v>
      </c>
      <c r="Z21" s="188">
        <v>27948</v>
      </c>
      <c r="AB21" s="188"/>
    </row>
    <row r="22" spans="1:28" x14ac:dyDescent="0.2">
      <c r="A22" s="187">
        <v>44758</v>
      </c>
      <c r="B22" s="188">
        <v>1181</v>
      </c>
      <c r="C22" s="188">
        <v>1181</v>
      </c>
      <c r="D22" s="188">
        <v>1180</v>
      </c>
      <c r="E22" s="188">
        <v>1179</v>
      </c>
      <c r="F22" s="188">
        <v>1177</v>
      </c>
      <c r="G22" s="188">
        <v>1176</v>
      </c>
      <c r="H22" s="188">
        <v>1176</v>
      </c>
      <c r="I22" s="188">
        <v>1176</v>
      </c>
      <c r="J22" s="188">
        <v>1175</v>
      </c>
      <c r="K22" s="188">
        <v>1177</v>
      </c>
      <c r="L22" s="188">
        <v>1176</v>
      </c>
      <c r="M22" s="188">
        <v>1174</v>
      </c>
      <c r="N22" s="188">
        <v>1174</v>
      </c>
      <c r="O22" s="188">
        <v>1173</v>
      </c>
      <c r="P22" s="188">
        <v>1170</v>
      </c>
      <c r="Q22" s="188">
        <v>1172</v>
      </c>
      <c r="R22" s="188">
        <v>1172</v>
      </c>
      <c r="S22" s="188">
        <v>1170</v>
      </c>
      <c r="T22" s="188">
        <v>1169</v>
      </c>
      <c r="U22" s="188">
        <v>1171</v>
      </c>
      <c r="V22" s="188">
        <v>1176</v>
      </c>
      <c r="W22" s="188">
        <v>1176</v>
      </c>
      <c r="X22" s="188">
        <v>1180</v>
      </c>
      <c r="Y22" s="188">
        <v>1181</v>
      </c>
      <c r="Z22" s="188">
        <v>28212</v>
      </c>
      <c r="AB22" s="188"/>
    </row>
    <row r="23" spans="1:28" x14ac:dyDescent="0.2">
      <c r="A23" s="187">
        <v>44759</v>
      </c>
      <c r="B23" s="188">
        <v>1177</v>
      </c>
      <c r="C23" s="188">
        <v>1176</v>
      </c>
      <c r="D23" s="188">
        <v>1174</v>
      </c>
      <c r="E23" s="188">
        <v>1175</v>
      </c>
      <c r="F23" s="188">
        <v>1176</v>
      </c>
      <c r="G23" s="188">
        <v>1175</v>
      </c>
      <c r="H23" s="188">
        <v>1174</v>
      </c>
      <c r="I23" s="188">
        <v>1176</v>
      </c>
      <c r="J23" s="188">
        <v>1176</v>
      </c>
      <c r="K23" s="188">
        <v>1176</v>
      </c>
      <c r="L23" s="188">
        <v>1176</v>
      </c>
      <c r="M23" s="188">
        <v>1176</v>
      </c>
      <c r="N23" s="188">
        <v>1174</v>
      </c>
      <c r="O23" s="188">
        <v>1172</v>
      </c>
      <c r="P23" s="188">
        <v>1172</v>
      </c>
      <c r="Q23" s="188">
        <v>1172</v>
      </c>
      <c r="R23" s="188">
        <v>1170</v>
      </c>
      <c r="S23" s="188">
        <v>1169</v>
      </c>
      <c r="T23" s="188">
        <v>1168</v>
      </c>
      <c r="U23" s="188">
        <v>1165</v>
      </c>
      <c r="V23" s="188">
        <v>1167</v>
      </c>
      <c r="W23" s="188">
        <v>1169</v>
      </c>
      <c r="X23" s="188">
        <v>1158</v>
      </c>
      <c r="Y23" s="188">
        <v>1156</v>
      </c>
      <c r="Z23" s="188">
        <v>28119</v>
      </c>
      <c r="AB23" s="188"/>
    </row>
    <row r="24" spans="1:28" x14ac:dyDescent="0.2">
      <c r="A24" s="187">
        <v>44760</v>
      </c>
      <c r="B24" s="188">
        <v>1159</v>
      </c>
      <c r="C24" s="188">
        <v>1160</v>
      </c>
      <c r="D24" s="188">
        <v>1166</v>
      </c>
      <c r="E24" s="188">
        <v>1169</v>
      </c>
      <c r="F24" s="188">
        <v>1169</v>
      </c>
      <c r="G24" s="188">
        <v>1170</v>
      </c>
      <c r="H24" s="188">
        <v>1169</v>
      </c>
      <c r="I24" s="188">
        <v>1168</v>
      </c>
      <c r="J24" s="188">
        <v>1166</v>
      </c>
      <c r="K24" s="188">
        <v>1166</v>
      </c>
      <c r="L24" s="188">
        <v>1166</v>
      </c>
      <c r="M24" s="188">
        <v>1158</v>
      </c>
      <c r="N24" s="188">
        <v>1139</v>
      </c>
      <c r="O24" s="188">
        <v>1131</v>
      </c>
      <c r="P24" s="188">
        <v>1130</v>
      </c>
      <c r="Q24" s="188">
        <v>1126</v>
      </c>
      <c r="R24" s="188">
        <v>1119</v>
      </c>
      <c r="S24" s="188">
        <v>1118</v>
      </c>
      <c r="T24" s="188">
        <v>1118</v>
      </c>
      <c r="U24" s="188">
        <v>1134</v>
      </c>
      <c r="V24" s="188">
        <v>1144</v>
      </c>
      <c r="W24" s="188">
        <v>1154</v>
      </c>
      <c r="X24" s="188">
        <v>1161</v>
      </c>
      <c r="Y24" s="188">
        <v>1166</v>
      </c>
      <c r="Z24" s="188">
        <v>27626</v>
      </c>
      <c r="AB24" s="188"/>
    </row>
    <row r="25" spans="1:28" x14ac:dyDescent="0.2">
      <c r="A25" s="187">
        <v>44761</v>
      </c>
      <c r="B25" s="188">
        <v>1170</v>
      </c>
      <c r="C25" s="188">
        <v>1168</v>
      </c>
      <c r="D25" s="188">
        <v>1168</v>
      </c>
      <c r="E25" s="188">
        <v>1168</v>
      </c>
      <c r="F25" s="188">
        <v>1170</v>
      </c>
      <c r="G25" s="188">
        <v>1172</v>
      </c>
      <c r="H25" s="188">
        <v>1172</v>
      </c>
      <c r="I25" s="188">
        <v>1171</v>
      </c>
      <c r="J25" s="188">
        <v>1170</v>
      </c>
      <c r="K25" s="188">
        <v>1172</v>
      </c>
      <c r="L25" s="188">
        <v>1174</v>
      </c>
      <c r="M25" s="188">
        <v>1173</v>
      </c>
      <c r="N25" s="188">
        <v>1167</v>
      </c>
      <c r="O25" s="188">
        <v>1168</v>
      </c>
      <c r="P25" s="188">
        <v>1165</v>
      </c>
      <c r="Q25" s="188">
        <v>1165</v>
      </c>
      <c r="R25" s="188">
        <v>1164</v>
      </c>
      <c r="S25" s="188">
        <v>1163</v>
      </c>
      <c r="T25" s="188">
        <v>1164</v>
      </c>
      <c r="U25" s="188">
        <v>1156</v>
      </c>
      <c r="V25" s="188">
        <v>1151</v>
      </c>
      <c r="W25" s="188">
        <v>1154</v>
      </c>
      <c r="X25" s="188">
        <v>1156</v>
      </c>
      <c r="Y25" s="188">
        <v>1163</v>
      </c>
      <c r="Z25" s="188">
        <v>27984</v>
      </c>
      <c r="AB25" s="188"/>
    </row>
    <row r="26" spans="1:28" x14ac:dyDescent="0.2">
      <c r="A26" s="187">
        <v>44762</v>
      </c>
      <c r="B26" s="188">
        <v>1162</v>
      </c>
      <c r="C26" s="188">
        <v>1162</v>
      </c>
      <c r="D26" s="188">
        <v>1161</v>
      </c>
      <c r="E26" s="188">
        <v>1161</v>
      </c>
      <c r="F26" s="188">
        <v>1161</v>
      </c>
      <c r="G26" s="188">
        <v>1162</v>
      </c>
      <c r="H26" s="188">
        <v>1163</v>
      </c>
      <c r="I26" s="188">
        <v>1163</v>
      </c>
      <c r="J26" s="188">
        <v>1161</v>
      </c>
      <c r="K26" s="188">
        <v>1159</v>
      </c>
      <c r="L26" s="188">
        <v>1159</v>
      </c>
      <c r="M26" s="188">
        <v>1153</v>
      </c>
      <c r="N26" s="188">
        <v>1145</v>
      </c>
      <c r="O26" s="188">
        <v>1135</v>
      </c>
      <c r="P26" s="188">
        <v>1127</v>
      </c>
      <c r="Q26" s="188">
        <v>1123</v>
      </c>
      <c r="R26" s="188">
        <v>1125</v>
      </c>
      <c r="S26" s="188">
        <v>1126</v>
      </c>
      <c r="T26" s="188">
        <v>1129</v>
      </c>
      <c r="U26" s="188">
        <v>1136</v>
      </c>
      <c r="V26" s="188">
        <v>1136</v>
      </c>
      <c r="W26" s="188">
        <v>1136</v>
      </c>
      <c r="X26" s="188">
        <v>1137</v>
      </c>
      <c r="Y26" s="188">
        <v>1140</v>
      </c>
      <c r="Z26" s="188">
        <v>27522</v>
      </c>
      <c r="AB26" s="188"/>
    </row>
    <row r="27" spans="1:28" x14ac:dyDescent="0.2">
      <c r="A27" s="187">
        <v>44763</v>
      </c>
      <c r="B27" s="188">
        <v>1155</v>
      </c>
      <c r="C27" s="188">
        <v>1156</v>
      </c>
      <c r="D27" s="188">
        <v>1157</v>
      </c>
      <c r="E27" s="188">
        <v>1157</v>
      </c>
      <c r="F27" s="188">
        <v>1156</v>
      </c>
      <c r="G27" s="188">
        <v>1156</v>
      </c>
      <c r="H27" s="188">
        <v>1158</v>
      </c>
      <c r="I27" s="188">
        <v>1157</v>
      </c>
      <c r="J27" s="188">
        <v>1155</v>
      </c>
      <c r="K27" s="188">
        <v>1146</v>
      </c>
      <c r="L27" s="188">
        <v>1138</v>
      </c>
      <c r="M27" s="188">
        <v>1127</v>
      </c>
      <c r="N27" s="188">
        <v>1105</v>
      </c>
      <c r="O27" s="188">
        <v>1092</v>
      </c>
      <c r="P27" s="188">
        <v>1091</v>
      </c>
      <c r="Q27" s="188">
        <v>1089</v>
      </c>
      <c r="R27" s="188">
        <v>1090</v>
      </c>
      <c r="S27" s="188">
        <v>1091</v>
      </c>
      <c r="T27" s="188">
        <v>1093</v>
      </c>
      <c r="U27" s="188">
        <v>1094</v>
      </c>
      <c r="V27" s="188">
        <v>1095</v>
      </c>
      <c r="W27" s="188">
        <v>1109</v>
      </c>
      <c r="X27" s="188">
        <v>1127</v>
      </c>
      <c r="Y27" s="188">
        <v>1140</v>
      </c>
      <c r="Z27" s="188">
        <v>27034</v>
      </c>
      <c r="AB27" s="188"/>
    </row>
    <row r="28" spans="1:28" x14ac:dyDescent="0.2">
      <c r="A28" s="187">
        <v>44764</v>
      </c>
      <c r="B28" s="188">
        <v>1144</v>
      </c>
      <c r="C28" s="188">
        <v>1152</v>
      </c>
      <c r="D28" s="188">
        <v>1156</v>
      </c>
      <c r="E28" s="188">
        <v>1155</v>
      </c>
      <c r="F28" s="188">
        <v>1153</v>
      </c>
      <c r="G28" s="188">
        <v>1154</v>
      </c>
      <c r="H28" s="188">
        <v>1157</v>
      </c>
      <c r="I28" s="188">
        <v>1155</v>
      </c>
      <c r="J28" s="188">
        <v>1155</v>
      </c>
      <c r="K28" s="188">
        <v>1157</v>
      </c>
      <c r="L28" s="188">
        <v>1156</v>
      </c>
      <c r="M28" s="188">
        <v>1154</v>
      </c>
      <c r="N28" s="188">
        <v>1153</v>
      </c>
      <c r="O28" s="188">
        <v>1152</v>
      </c>
      <c r="P28" s="188">
        <v>1151</v>
      </c>
      <c r="Q28" s="188">
        <v>1152</v>
      </c>
      <c r="R28" s="188">
        <v>1150</v>
      </c>
      <c r="S28" s="188">
        <v>1147</v>
      </c>
      <c r="T28" s="188">
        <v>1147</v>
      </c>
      <c r="U28" s="188">
        <v>1147</v>
      </c>
      <c r="V28" s="188">
        <v>1147</v>
      </c>
      <c r="W28" s="188">
        <v>1146</v>
      </c>
      <c r="X28" s="188">
        <v>1139</v>
      </c>
      <c r="Y28" s="188">
        <v>1136</v>
      </c>
      <c r="Z28" s="188">
        <v>27615</v>
      </c>
      <c r="AB28" s="188"/>
    </row>
    <row r="29" spans="1:28" x14ac:dyDescent="0.2">
      <c r="A29" s="187">
        <v>44765</v>
      </c>
      <c r="B29" s="188">
        <v>1138</v>
      </c>
      <c r="C29" s="188">
        <v>1138</v>
      </c>
      <c r="D29" s="188">
        <v>1141</v>
      </c>
      <c r="E29" s="188">
        <v>1146</v>
      </c>
      <c r="F29" s="188">
        <v>1152</v>
      </c>
      <c r="G29" s="188">
        <v>1153</v>
      </c>
      <c r="H29" s="188">
        <v>1153</v>
      </c>
      <c r="I29" s="188">
        <v>1154</v>
      </c>
      <c r="J29" s="188">
        <v>1153</v>
      </c>
      <c r="K29" s="188">
        <v>1154</v>
      </c>
      <c r="L29" s="188">
        <v>1151</v>
      </c>
      <c r="M29" s="188">
        <v>1147</v>
      </c>
      <c r="N29" s="188">
        <v>1131</v>
      </c>
      <c r="O29" s="188">
        <v>1115</v>
      </c>
      <c r="P29" s="188">
        <v>1115</v>
      </c>
      <c r="Q29" s="188">
        <v>1112</v>
      </c>
      <c r="R29" s="188">
        <v>1112</v>
      </c>
      <c r="S29" s="188">
        <v>1113</v>
      </c>
      <c r="T29" s="188">
        <v>1112</v>
      </c>
      <c r="U29" s="188">
        <v>1113</v>
      </c>
      <c r="V29" s="188">
        <v>1114</v>
      </c>
      <c r="W29" s="188">
        <v>1125</v>
      </c>
      <c r="X29" s="188">
        <v>1127</v>
      </c>
      <c r="Y29" s="188">
        <v>1124</v>
      </c>
      <c r="Z29" s="188">
        <v>27193</v>
      </c>
      <c r="AB29" s="188"/>
    </row>
    <row r="30" spans="1:28" x14ac:dyDescent="0.2">
      <c r="A30" s="187">
        <v>44766</v>
      </c>
      <c r="B30" s="188">
        <v>1145</v>
      </c>
      <c r="C30" s="188">
        <v>1153</v>
      </c>
      <c r="D30" s="188">
        <v>1163</v>
      </c>
      <c r="E30" s="188">
        <v>1168</v>
      </c>
      <c r="F30" s="188">
        <v>1170</v>
      </c>
      <c r="G30" s="188">
        <v>1168</v>
      </c>
      <c r="H30" s="188">
        <v>1169</v>
      </c>
      <c r="I30" s="188">
        <v>1169</v>
      </c>
      <c r="J30" s="188">
        <v>1170</v>
      </c>
      <c r="K30" s="188">
        <v>1168</v>
      </c>
      <c r="L30" s="188">
        <v>1166</v>
      </c>
      <c r="M30" s="188">
        <v>1158</v>
      </c>
      <c r="N30" s="188">
        <v>1137</v>
      </c>
      <c r="O30" s="188">
        <v>1135</v>
      </c>
      <c r="P30" s="188">
        <v>1132</v>
      </c>
      <c r="Q30" s="188">
        <v>1125</v>
      </c>
      <c r="R30" s="188">
        <v>1121</v>
      </c>
      <c r="S30" s="188">
        <v>1120</v>
      </c>
      <c r="T30" s="188">
        <v>1110</v>
      </c>
      <c r="U30" s="188">
        <v>1103</v>
      </c>
      <c r="V30" s="188">
        <v>1104</v>
      </c>
      <c r="W30" s="188">
        <v>1104</v>
      </c>
      <c r="X30" s="188">
        <v>1101</v>
      </c>
      <c r="Y30" s="188">
        <v>1104</v>
      </c>
      <c r="Z30" s="188">
        <v>27363</v>
      </c>
      <c r="AB30" s="188"/>
    </row>
    <row r="31" spans="1:28" x14ac:dyDescent="0.2">
      <c r="A31" s="187">
        <v>44767</v>
      </c>
      <c r="B31" s="188">
        <v>1102</v>
      </c>
      <c r="C31" s="188">
        <v>1101</v>
      </c>
      <c r="D31" s="188">
        <v>1102</v>
      </c>
      <c r="E31" s="188">
        <v>1105</v>
      </c>
      <c r="F31" s="188">
        <v>1118</v>
      </c>
      <c r="G31" s="188">
        <v>1121</v>
      </c>
      <c r="H31" s="188">
        <v>1122</v>
      </c>
      <c r="I31" s="188">
        <v>1125</v>
      </c>
      <c r="J31" s="188">
        <v>1128</v>
      </c>
      <c r="K31" s="188">
        <v>1117</v>
      </c>
      <c r="L31" s="188">
        <v>1115</v>
      </c>
      <c r="M31" s="188">
        <v>1114</v>
      </c>
      <c r="N31" s="188">
        <v>1113</v>
      </c>
      <c r="O31" s="188">
        <v>1112</v>
      </c>
      <c r="P31" s="188">
        <v>1110</v>
      </c>
      <c r="Q31" s="188">
        <v>1109</v>
      </c>
      <c r="R31" s="188">
        <v>1105</v>
      </c>
      <c r="S31" s="188">
        <v>1100</v>
      </c>
      <c r="T31" s="188">
        <v>1099</v>
      </c>
      <c r="U31" s="188">
        <v>1099</v>
      </c>
      <c r="V31" s="188">
        <v>1100</v>
      </c>
      <c r="W31" s="188">
        <v>1106</v>
      </c>
      <c r="X31" s="188">
        <v>1108</v>
      </c>
      <c r="Y31" s="188">
        <v>1108</v>
      </c>
      <c r="Z31" s="188">
        <v>26639</v>
      </c>
      <c r="AB31" s="188"/>
    </row>
    <row r="32" spans="1:28" x14ac:dyDescent="0.2">
      <c r="A32" s="187">
        <v>44768</v>
      </c>
      <c r="B32" s="188">
        <v>1124</v>
      </c>
      <c r="C32" s="188">
        <v>1136</v>
      </c>
      <c r="D32" s="188">
        <v>1142</v>
      </c>
      <c r="E32" s="188">
        <v>1152</v>
      </c>
      <c r="F32" s="188">
        <v>1157</v>
      </c>
      <c r="G32" s="188">
        <v>1166</v>
      </c>
      <c r="H32" s="188">
        <v>1169</v>
      </c>
      <c r="I32" s="188">
        <v>1171</v>
      </c>
      <c r="J32" s="188">
        <v>1175</v>
      </c>
      <c r="K32" s="188">
        <v>1176</v>
      </c>
      <c r="L32" s="188">
        <v>1179</v>
      </c>
      <c r="M32" s="188">
        <v>1182</v>
      </c>
      <c r="N32" s="188">
        <v>1175</v>
      </c>
      <c r="O32" s="188">
        <v>1175</v>
      </c>
      <c r="P32" s="188">
        <v>1176</v>
      </c>
      <c r="Q32" s="188">
        <v>1176</v>
      </c>
      <c r="R32" s="188">
        <v>1176</v>
      </c>
      <c r="S32" s="188">
        <v>1174</v>
      </c>
      <c r="T32" s="188">
        <v>1174</v>
      </c>
      <c r="U32" s="188">
        <v>1173</v>
      </c>
      <c r="V32" s="188">
        <v>1173</v>
      </c>
      <c r="W32" s="188">
        <v>1172</v>
      </c>
      <c r="X32" s="188">
        <v>1171</v>
      </c>
      <c r="Y32" s="188">
        <v>1171</v>
      </c>
      <c r="Z32" s="188">
        <v>28015</v>
      </c>
      <c r="AB32" s="188"/>
    </row>
    <row r="33" spans="1:28" x14ac:dyDescent="0.2">
      <c r="A33" s="187">
        <v>44769</v>
      </c>
      <c r="B33" s="188">
        <v>1167</v>
      </c>
      <c r="C33" s="188">
        <v>1165</v>
      </c>
      <c r="D33" s="188">
        <v>1167</v>
      </c>
      <c r="E33" s="188">
        <v>1169</v>
      </c>
      <c r="F33" s="188">
        <v>1170</v>
      </c>
      <c r="G33" s="188">
        <v>1170</v>
      </c>
      <c r="H33" s="188">
        <v>1170</v>
      </c>
      <c r="I33" s="188">
        <v>1169</v>
      </c>
      <c r="J33" s="188">
        <v>1169</v>
      </c>
      <c r="K33" s="188">
        <v>1170</v>
      </c>
      <c r="L33" s="188">
        <v>1168</v>
      </c>
      <c r="M33" s="188">
        <v>1166</v>
      </c>
      <c r="N33" s="188">
        <v>1165</v>
      </c>
      <c r="O33" s="188">
        <v>1166</v>
      </c>
      <c r="P33" s="188">
        <v>1163</v>
      </c>
      <c r="Q33" s="188">
        <v>1162</v>
      </c>
      <c r="R33" s="188">
        <v>1161</v>
      </c>
      <c r="S33" s="188">
        <v>1159</v>
      </c>
      <c r="T33" s="188">
        <v>1159</v>
      </c>
      <c r="U33" s="188">
        <v>1160</v>
      </c>
      <c r="V33" s="188">
        <v>1160</v>
      </c>
      <c r="W33" s="188">
        <v>1159</v>
      </c>
      <c r="X33" s="188">
        <v>1160</v>
      </c>
      <c r="Y33" s="188">
        <v>1158</v>
      </c>
      <c r="Z33" s="188">
        <v>27952</v>
      </c>
      <c r="AB33" s="188"/>
    </row>
    <row r="34" spans="1:28" x14ac:dyDescent="0.2">
      <c r="A34" s="187">
        <v>44770</v>
      </c>
      <c r="B34" s="188">
        <v>1159</v>
      </c>
      <c r="C34" s="188">
        <v>1160</v>
      </c>
      <c r="D34" s="188">
        <v>1160</v>
      </c>
      <c r="E34" s="188">
        <v>1160</v>
      </c>
      <c r="F34" s="188">
        <v>1159</v>
      </c>
      <c r="G34" s="188">
        <v>1158</v>
      </c>
      <c r="H34" s="188">
        <v>1160</v>
      </c>
      <c r="I34" s="188">
        <v>1161</v>
      </c>
      <c r="J34" s="188">
        <v>1159</v>
      </c>
      <c r="K34" s="188">
        <v>1157</v>
      </c>
      <c r="L34" s="188">
        <v>1158</v>
      </c>
      <c r="M34" s="188">
        <v>1156</v>
      </c>
      <c r="N34" s="188">
        <v>1142</v>
      </c>
      <c r="O34" s="188">
        <v>1139</v>
      </c>
      <c r="P34" s="188">
        <v>1120</v>
      </c>
      <c r="Q34" s="188">
        <v>1111</v>
      </c>
      <c r="R34" s="188">
        <v>1110</v>
      </c>
      <c r="S34" s="188">
        <v>1109</v>
      </c>
      <c r="T34" s="188">
        <v>1107</v>
      </c>
      <c r="U34" s="188">
        <v>1107</v>
      </c>
      <c r="V34" s="188">
        <v>1109</v>
      </c>
      <c r="W34" s="188">
        <v>1111</v>
      </c>
      <c r="X34" s="188">
        <v>1116</v>
      </c>
      <c r="Y34" s="188">
        <v>1123</v>
      </c>
      <c r="Z34" s="188">
        <v>27311</v>
      </c>
      <c r="AB34" s="188"/>
    </row>
    <row r="35" spans="1:28" x14ac:dyDescent="0.2">
      <c r="A35" s="187">
        <v>44771</v>
      </c>
      <c r="B35" s="188">
        <v>1130</v>
      </c>
      <c r="C35" s="188">
        <v>1139</v>
      </c>
      <c r="D35" s="188">
        <v>1144</v>
      </c>
      <c r="E35" s="188">
        <v>1153</v>
      </c>
      <c r="F35" s="188">
        <v>1162</v>
      </c>
      <c r="G35" s="188">
        <v>1169</v>
      </c>
      <c r="H35" s="188">
        <v>1171</v>
      </c>
      <c r="I35" s="188">
        <v>1169</v>
      </c>
      <c r="J35" s="188">
        <v>1167</v>
      </c>
      <c r="K35" s="188">
        <v>1141</v>
      </c>
      <c r="L35" s="188">
        <v>1132</v>
      </c>
      <c r="M35" s="188">
        <v>1155</v>
      </c>
      <c r="N35" s="188">
        <v>1158</v>
      </c>
      <c r="O35" s="188">
        <v>1160</v>
      </c>
      <c r="P35" s="188">
        <v>1161</v>
      </c>
      <c r="Q35" s="188">
        <v>1163</v>
      </c>
      <c r="R35" s="188">
        <v>1159</v>
      </c>
      <c r="S35" s="188">
        <v>1158</v>
      </c>
      <c r="T35" s="188">
        <v>1162</v>
      </c>
      <c r="U35" s="188">
        <v>1161</v>
      </c>
      <c r="V35" s="188">
        <v>1160</v>
      </c>
      <c r="W35" s="188">
        <v>1161</v>
      </c>
      <c r="X35" s="188">
        <v>1163</v>
      </c>
      <c r="Y35" s="188">
        <v>1165</v>
      </c>
      <c r="Z35" s="188">
        <v>27763</v>
      </c>
    </row>
    <row r="36" spans="1:28" x14ac:dyDescent="0.2">
      <c r="A36" s="187">
        <v>44772</v>
      </c>
      <c r="B36" s="188">
        <v>1163</v>
      </c>
      <c r="C36" s="188">
        <v>1162</v>
      </c>
      <c r="D36" s="188">
        <v>1164</v>
      </c>
      <c r="E36" s="188">
        <v>1164</v>
      </c>
      <c r="F36" s="188">
        <v>1164</v>
      </c>
      <c r="G36" s="188">
        <v>1164</v>
      </c>
      <c r="H36" s="188">
        <v>1164</v>
      </c>
      <c r="I36" s="188">
        <v>1166</v>
      </c>
      <c r="J36" s="188">
        <v>1168</v>
      </c>
      <c r="K36" s="188">
        <v>1169</v>
      </c>
      <c r="L36" s="188">
        <v>1168</v>
      </c>
      <c r="M36" s="188">
        <v>1166</v>
      </c>
      <c r="N36" s="188">
        <v>1165</v>
      </c>
      <c r="O36" s="188">
        <v>1164</v>
      </c>
      <c r="P36" s="188">
        <v>1163</v>
      </c>
      <c r="Q36" s="188">
        <v>1162</v>
      </c>
      <c r="R36" s="188">
        <v>1161</v>
      </c>
      <c r="S36" s="188">
        <v>1163</v>
      </c>
      <c r="T36" s="188">
        <v>1161</v>
      </c>
      <c r="U36" s="188">
        <v>1160</v>
      </c>
      <c r="V36" s="188">
        <v>1159</v>
      </c>
      <c r="W36" s="188">
        <v>1161</v>
      </c>
      <c r="X36" s="188">
        <v>1162</v>
      </c>
      <c r="Y36" s="188">
        <v>1161</v>
      </c>
      <c r="Z36" s="188">
        <v>27924</v>
      </c>
    </row>
    <row r="37" spans="1:28" s="2" customFormat="1" x14ac:dyDescent="0.2">
      <c r="A37" s="187">
        <v>44773</v>
      </c>
      <c r="B37" s="188">
        <v>1168</v>
      </c>
      <c r="C37" s="188">
        <v>1169</v>
      </c>
      <c r="D37" s="188">
        <v>1169</v>
      </c>
      <c r="E37" s="188">
        <v>1169</v>
      </c>
      <c r="F37" s="188">
        <v>1167</v>
      </c>
      <c r="G37" s="188">
        <v>1167</v>
      </c>
      <c r="H37" s="188">
        <v>1167</v>
      </c>
      <c r="I37" s="188">
        <v>1169</v>
      </c>
      <c r="J37" s="188">
        <v>1168</v>
      </c>
      <c r="K37" s="188">
        <v>1171</v>
      </c>
      <c r="L37" s="188">
        <v>1168</v>
      </c>
      <c r="M37" s="188">
        <v>1165</v>
      </c>
      <c r="N37" s="188">
        <v>1165</v>
      </c>
      <c r="O37" s="188">
        <v>1163</v>
      </c>
      <c r="P37" s="188">
        <v>1163</v>
      </c>
      <c r="Q37" s="188">
        <v>1162</v>
      </c>
      <c r="R37" s="188">
        <v>1160</v>
      </c>
      <c r="S37" s="188">
        <v>1163</v>
      </c>
      <c r="T37" s="188">
        <v>1162</v>
      </c>
      <c r="U37" s="188">
        <v>1166</v>
      </c>
      <c r="V37" s="188">
        <v>1167</v>
      </c>
      <c r="W37" s="188">
        <v>1168</v>
      </c>
      <c r="X37" s="188">
        <v>1166</v>
      </c>
      <c r="Y37" s="188">
        <v>1167</v>
      </c>
      <c r="Z37" s="188">
        <v>27989</v>
      </c>
    </row>
    <row r="38" spans="1:28" s="202" customFormat="1" ht="15.75" x14ac:dyDescent="0.25">
      <c r="A38" s="198" t="s">
        <v>107</v>
      </c>
      <c r="B38" s="199">
        <v>35865</v>
      </c>
      <c r="C38" s="199">
        <v>35901</v>
      </c>
      <c r="D38" s="199">
        <v>35893</v>
      </c>
      <c r="E38" s="199">
        <v>35878</v>
      </c>
      <c r="F38" s="199">
        <v>36021</v>
      </c>
      <c r="G38" s="199">
        <v>36134</v>
      </c>
      <c r="H38" s="199">
        <v>36173</v>
      </c>
      <c r="I38" s="199">
        <v>36204</v>
      </c>
      <c r="J38" s="199">
        <v>36204</v>
      </c>
      <c r="K38" s="199">
        <v>36131</v>
      </c>
      <c r="L38" s="199">
        <v>36107</v>
      </c>
      <c r="M38" s="199">
        <v>36084</v>
      </c>
      <c r="N38" s="199">
        <v>35961</v>
      </c>
      <c r="O38" s="199">
        <v>35881</v>
      </c>
      <c r="P38" s="199">
        <v>35818</v>
      </c>
      <c r="Q38" s="199">
        <v>35776</v>
      </c>
      <c r="R38" s="199">
        <v>35742</v>
      </c>
      <c r="S38" s="199">
        <v>35730</v>
      </c>
      <c r="T38" s="199">
        <v>35733</v>
      </c>
      <c r="U38" s="199">
        <v>35753</v>
      </c>
      <c r="V38" s="199">
        <v>35757</v>
      </c>
      <c r="W38" s="199">
        <v>35769</v>
      </c>
      <c r="X38" s="199">
        <v>35709</v>
      </c>
      <c r="Y38" s="199">
        <v>35729</v>
      </c>
      <c r="Z38" s="199">
        <v>861953</v>
      </c>
    </row>
    <row r="39" spans="1:28" x14ac:dyDescent="0.2">
      <c r="A39" s="185" t="s">
        <v>0</v>
      </c>
      <c r="B39" s="186">
        <f>SUM(Z7:Z37)</f>
        <v>861953</v>
      </c>
    </row>
    <row r="40" spans="1:28" ht="15.75" x14ac:dyDescent="0.25">
      <c r="A40" s="178" t="s">
        <v>104</v>
      </c>
      <c r="B40" s="179"/>
    </row>
    <row r="41" spans="1:28" ht="15.75" x14ac:dyDescent="0.25">
      <c r="A41" s="194" t="s">
        <v>102</v>
      </c>
      <c r="B41" s="195"/>
    </row>
    <row r="42" spans="1:28" ht="15.75" x14ac:dyDescent="0.25">
      <c r="A42" s="178" t="s">
        <v>103</v>
      </c>
      <c r="B42" s="180">
        <f>B39-B40+B41</f>
        <v>861953</v>
      </c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39997558519241921"/>
  </sheetPr>
  <dimension ref="A1:Z44"/>
  <sheetViews>
    <sheetView zoomScale="70" zoomScaleNormal="70" workbookViewId="0">
      <selection activeCell="AE11" sqref="AE11"/>
    </sheetView>
  </sheetViews>
  <sheetFormatPr defaultRowHeight="15" x14ac:dyDescent="0.2"/>
  <cols>
    <col min="1" max="1" width="14.33203125" customWidth="1"/>
    <col min="2" max="2" width="17.5546875" customWidth="1"/>
    <col min="3" max="27" width="8.33203125" customWidth="1"/>
  </cols>
  <sheetData>
    <row r="1" spans="1:26" x14ac:dyDescent="0.2">
      <c r="A1" s="181" t="s">
        <v>14</v>
      </c>
    </row>
    <row r="2" spans="1:26" x14ac:dyDescent="0.2">
      <c r="A2" s="181" t="s">
        <v>49</v>
      </c>
    </row>
    <row r="3" spans="1:26" x14ac:dyDescent="0.2">
      <c r="A3" t="s">
        <v>43</v>
      </c>
      <c r="D3" s="182"/>
    </row>
    <row r="4" spans="1:26" x14ac:dyDescent="0.2">
      <c r="A4" s="183"/>
      <c r="C4" s="182"/>
      <c r="D4" s="182"/>
    </row>
    <row r="5" spans="1:26" x14ac:dyDescent="0.2">
      <c r="A5" s="183"/>
    </row>
    <row r="6" spans="1:26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6" x14ac:dyDescent="0.2">
      <c r="A7" s="187">
        <v>44743</v>
      </c>
      <c r="B7" s="188">
        <v>1177</v>
      </c>
      <c r="C7" s="188">
        <v>1177</v>
      </c>
      <c r="D7" s="188">
        <v>1180</v>
      </c>
      <c r="E7" s="188">
        <v>1179</v>
      </c>
      <c r="F7" s="188">
        <v>1182</v>
      </c>
      <c r="G7" s="188">
        <v>1179</v>
      </c>
      <c r="H7" s="188">
        <v>1178</v>
      </c>
      <c r="I7" s="188">
        <v>1178</v>
      </c>
      <c r="J7" s="188">
        <v>1177</v>
      </c>
      <c r="K7" s="188">
        <v>1177</v>
      </c>
      <c r="L7" s="188">
        <v>1174</v>
      </c>
      <c r="M7" s="188">
        <v>1166</v>
      </c>
      <c r="N7" s="188">
        <v>1152</v>
      </c>
      <c r="O7" s="188">
        <v>1150</v>
      </c>
      <c r="P7" s="188">
        <v>1151</v>
      </c>
      <c r="Q7" s="188">
        <v>1150</v>
      </c>
      <c r="R7" s="188">
        <v>1162</v>
      </c>
      <c r="S7" s="188">
        <v>1173</v>
      </c>
      <c r="T7" s="188">
        <v>1174</v>
      </c>
      <c r="U7" s="188">
        <v>1161</v>
      </c>
      <c r="V7" s="188">
        <v>1155</v>
      </c>
      <c r="W7" s="188">
        <v>1157</v>
      </c>
      <c r="X7" s="188">
        <v>1156</v>
      </c>
      <c r="Y7" s="188">
        <v>1156</v>
      </c>
      <c r="Z7" s="188">
        <v>28021</v>
      </c>
    </row>
    <row r="8" spans="1:26" x14ac:dyDescent="0.2">
      <c r="A8" s="187">
        <v>44744</v>
      </c>
      <c r="B8" s="188">
        <v>1129</v>
      </c>
      <c r="C8" s="188">
        <v>1130</v>
      </c>
      <c r="D8" s="188">
        <v>1130</v>
      </c>
      <c r="E8" s="188">
        <v>1133</v>
      </c>
      <c r="F8" s="188">
        <v>1134</v>
      </c>
      <c r="G8" s="188">
        <v>1148</v>
      </c>
      <c r="H8" s="188">
        <v>1154</v>
      </c>
      <c r="I8" s="188">
        <v>1151</v>
      </c>
      <c r="J8" s="188">
        <v>1149</v>
      </c>
      <c r="K8" s="188">
        <v>1150</v>
      </c>
      <c r="L8" s="188">
        <v>1150</v>
      </c>
      <c r="M8" s="188">
        <v>1147</v>
      </c>
      <c r="N8" s="188">
        <v>1148</v>
      </c>
      <c r="O8" s="188">
        <v>1147</v>
      </c>
      <c r="P8" s="188">
        <v>1145</v>
      </c>
      <c r="Q8" s="188">
        <v>1145</v>
      </c>
      <c r="R8" s="188">
        <v>1145</v>
      </c>
      <c r="S8" s="188">
        <v>1144</v>
      </c>
      <c r="T8" s="188">
        <v>1145</v>
      </c>
      <c r="U8" s="188">
        <v>1147</v>
      </c>
      <c r="V8" s="188">
        <v>1147</v>
      </c>
      <c r="W8" s="188">
        <v>1144</v>
      </c>
      <c r="X8" s="188">
        <v>1137</v>
      </c>
      <c r="Y8" s="188">
        <v>1147</v>
      </c>
      <c r="Z8" s="188">
        <v>27446</v>
      </c>
    </row>
    <row r="9" spans="1:26" x14ac:dyDescent="0.2">
      <c r="A9" s="187">
        <v>44745</v>
      </c>
      <c r="B9" s="188">
        <v>1161</v>
      </c>
      <c r="C9" s="188">
        <v>1162</v>
      </c>
      <c r="D9" s="188">
        <v>1162</v>
      </c>
      <c r="E9" s="188">
        <v>1162</v>
      </c>
      <c r="F9" s="188">
        <v>1162</v>
      </c>
      <c r="G9" s="188">
        <v>1162</v>
      </c>
      <c r="H9" s="188">
        <v>1165</v>
      </c>
      <c r="I9" s="188">
        <v>1163</v>
      </c>
      <c r="J9" s="188">
        <v>1163</v>
      </c>
      <c r="K9" s="188">
        <v>1161</v>
      </c>
      <c r="L9" s="188">
        <v>1161</v>
      </c>
      <c r="M9" s="188">
        <v>1162</v>
      </c>
      <c r="N9" s="188">
        <v>1159</v>
      </c>
      <c r="O9" s="188">
        <v>1160</v>
      </c>
      <c r="P9" s="188">
        <v>1158</v>
      </c>
      <c r="Q9" s="188">
        <v>1159</v>
      </c>
      <c r="R9" s="188">
        <v>1156</v>
      </c>
      <c r="S9" s="188">
        <v>1152</v>
      </c>
      <c r="T9" s="188">
        <v>1155</v>
      </c>
      <c r="U9" s="188">
        <v>1159</v>
      </c>
      <c r="V9" s="188">
        <v>1159</v>
      </c>
      <c r="W9" s="188">
        <v>1160</v>
      </c>
      <c r="X9" s="188">
        <v>1160</v>
      </c>
      <c r="Y9" s="188">
        <v>1158</v>
      </c>
      <c r="Z9" s="188">
        <v>27841</v>
      </c>
    </row>
    <row r="10" spans="1:26" x14ac:dyDescent="0.2">
      <c r="A10" s="187">
        <v>44746</v>
      </c>
      <c r="B10" s="188">
        <v>1162</v>
      </c>
      <c r="C10" s="188">
        <v>1164</v>
      </c>
      <c r="D10" s="188">
        <v>1164</v>
      </c>
      <c r="E10" s="188">
        <v>1167</v>
      </c>
      <c r="F10" s="188">
        <v>1168</v>
      </c>
      <c r="G10" s="188">
        <v>1168</v>
      </c>
      <c r="H10" s="188">
        <v>1168</v>
      </c>
      <c r="I10" s="188">
        <v>1168</v>
      </c>
      <c r="J10" s="188">
        <v>1167</v>
      </c>
      <c r="K10" s="188">
        <v>1165</v>
      </c>
      <c r="L10" s="188">
        <v>1166</v>
      </c>
      <c r="M10" s="188">
        <v>1165</v>
      </c>
      <c r="N10" s="188">
        <v>1163</v>
      </c>
      <c r="O10" s="188">
        <v>1162</v>
      </c>
      <c r="P10" s="188">
        <v>1162</v>
      </c>
      <c r="Q10" s="188">
        <v>1161</v>
      </c>
      <c r="R10" s="188">
        <v>1161</v>
      </c>
      <c r="S10" s="188">
        <v>1159</v>
      </c>
      <c r="T10" s="188">
        <v>1156</v>
      </c>
      <c r="U10" s="188">
        <v>1159</v>
      </c>
      <c r="V10" s="188">
        <v>1160</v>
      </c>
      <c r="W10" s="188">
        <v>1161</v>
      </c>
      <c r="X10" s="188">
        <v>1162</v>
      </c>
      <c r="Y10" s="188">
        <v>1160</v>
      </c>
      <c r="Z10" s="188">
        <v>27918</v>
      </c>
    </row>
    <row r="11" spans="1:26" x14ac:dyDescent="0.2">
      <c r="A11" s="187">
        <v>44747</v>
      </c>
      <c r="B11" s="188">
        <v>1154</v>
      </c>
      <c r="C11" s="188">
        <v>1156</v>
      </c>
      <c r="D11" s="188">
        <v>1156</v>
      </c>
      <c r="E11" s="188">
        <v>1158</v>
      </c>
      <c r="F11" s="188">
        <v>1158</v>
      </c>
      <c r="G11" s="188">
        <v>1156</v>
      </c>
      <c r="H11" s="188">
        <v>1155</v>
      </c>
      <c r="I11" s="188">
        <v>1158</v>
      </c>
      <c r="J11" s="188">
        <v>1157</v>
      </c>
      <c r="K11" s="188">
        <v>1156</v>
      </c>
      <c r="L11" s="188">
        <v>1155</v>
      </c>
      <c r="M11" s="188">
        <v>1155</v>
      </c>
      <c r="N11" s="188">
        <v>1153</v>
      </c>
      <c r="O11" s="188">
        <v>1150</v>
      </c>
      <c r="P11" s="188">
        <v>1151</v>
      </c>
      <c r="Q11" s="188">
        <v>1151</v>
      </c>
      <c r="R11" s="188">
        <v>1153</v>
      </c>
      <c r="S11" s="188">
        <v>1152</v>
      </c>
      <c r="T11" s="188">
        <v>1151</v>
      </c>
      <c r="U11" s="188">
        <v>1150</v>
      </c>
      <c r="V11" s="188">
        <v>1152</v>
      </c>
      <c r="W11" s="188">
        <v>1153</v>
      </c>
      <c r="X11" s="188">
        <v>1153</v>
      </c>
      <c r="Y11" s="188">
        <v>1153</v>
      </c>
      <c r="Z11" s="188">
        <v>27696</v>
      </c>
    </row>
    <row r="12" spans="1:26" x14ac:dyDescent="0.2">
      <c r="A12" s="187">
        <v>44748</v>
      </c>
      <c r="B12" s="188">
        <v>1155</v>
      </c>
      <c r="C12" s="188">
        <v>1155</v>
      </c>
      <c r="D12" s="188">
        <v>1155</v>
      </c>
      <c r="E12" s="188">
        <v>1156</v>
      </c>
      <c r="F12" s="188">
        <v>1156</v>
      </c>
      <c r="G12" s="188">
        <v>1158</v>
      </c>
      <c r="H12" s="188">
        <v>1158</v>
      </c>
      <c r="I12" s="188">
        <v>1155</v>
      </c>
      <c r="J12" s="188">
        <v>1157</v>
      </c>
      <c r="K12" s="188">
        <v>1154</v>
      </c>
      <c r="L12" s="188">
        <v>1153</v>
      </c>
      <c r="M12" s="188">
        <v>1152</v>
      </c>
      <c r="N12" s="188">
        <v>1151</v>
      </c>
      <c r="O12" s="188">
        <v>1146</v>
      </c>
      <c r="P12" s="188">
        <v>1147</v>
      </c>
      <c r="Q12" s="188">
        <v>1148</v>
      </c>
      <c r="R12" s="188">
        <v>1146</v>
      </c>
      <c r="S12" s="188">
        <v>1149</v>
      </c>
      <c r="T12" s="188">
        <v>1148</v>
      </c>
      <c r="U12" s="188">
        <v>1148</v>
      </c>
      <c r="V12" s="188">
        <v>1151</v>
      </c>
      <c r="W12" s="188">
        <v>1151</v>
      </c>
      <c r="X12" s="188">
        <v>1150</v>
      </c>
      <c r="Y12" s="188">
        <v>1151</v>
      </c>
      <c r="Z12" s="188">
        <v>27650</v>
      </c>
    </row>
    <row r="13" spans="1:26" x14ac:dyDescent="0.2">
      <c r="A13" s="187">
        <v>44749</v>
      </c>
      <c r="B13" s="188">
        <v>1223</v>
      </c>
      <c r="C13" s="188">
        <v>1223</v>
      </c>
      <c r="D13" s="188">
        <v>1223</v>
      </c>
      <c r="E13" s="188">
        <v>1223</v>
      </c>
      <c r="F13" s="188">
        <v>1223</v>
      </c>
      <c r="G13" s="188">
        <v>1223</v>
      </c>
      <c r="H13" s="188">
        <v>1223</v>
      </c>
      <c r="I13" s="188">
        <v>1222</v>
      </c>
      <c r="J13" s="188">
        <v>1223</v>
      </c>
      <c r="K13" s="188">
        <v>1130</v>
      </c>
      <c r="L13" s="188">
        <v>1125</v>
      </c>
      <c r="M13" s="188">
        <v>1224</v>
      </c>
      <c r="N13" s="188">
        <v>1222</v>
      </c>
      <c r="O13" s="188">
        <v>1221</v>
      </c>
      <c r="P13" s="188">
        <v>1221</v>
      </c>
      <c r="Q13" s="188">
        <v>1220</v>
      </c>
      <c r="R13" s="188">
        <v>1221</v>
      </c>
      <c r="S13" s="188">
        <v>1222</v>
      </c>
      <c r="T13" s="188">
        <v>1222</v>
      </c>
      <c r="U13" s="188">
        <v>1223</v>
      </c>
      <c r="V13" s="188">
        <v>1222</v>
      </c>
      <c r="W13" s="188">
        <v>1219</v>
      </c>
      <c r="X13" s="188">
        <v>1222</v>
      </c>
      <c r="Y13" s="188">
        <v>1224</v>
      </c>
      <c r="Z13" s="188">
        <v>29144</v>
      </c>
    </row>
    <row r="14" spans="1:26" x14ac:dyDescent="0.2">
      <c r="A14" s="187">
        <v>44750</v>
      </c>
      <c r="B14" s="188">
        <v>1131</v>
      </c>
      <c r="C14" s="188">
        <v>1132</v>
      </c>
      <c r="D14" s="188">
        <v>1130</v>
      </c>
      <c r="E14" s="188">
        <v>1131</v>
      </c>
      <c r="F14" s="188">
        <v>1131</v>
      </c>
      <c r="G14" s="188">
        <v>1134</v>
      </c>
      <c r="H14" s="188">
        <v>1133</v>
      </c>
      <c r="I14" s="188">
        <v>1131</v>
      </c>
      <c r="J14" s="188">
        <v>1129</v>
      </c>
      <c r="K14" s="188">
        <v>1127</v>
      </c>
      <c r="L14" s="188">
        <v>1128</v>
      </c>
      <c r="M14" s="188">
        <v>1129</v>
      </c>
      <c r="N14" s="188">
        <v>1130</v>
      </c>
      <c r="O14" s="188">
        <v>1129</v>
      </c>
      <c r="P14" s="188">
        <v>1122</v>
      </c>
      <c r="Q14" s="188">
        <v>1120</v>
      </c>
      <c r="R14" s="188">
        <v>1120</v>
      </c>
      <c r="S14" s="188">
        <v>1121</v>
      </c>
      <c r="T14" s="188">
        <v>1124</v>
      </c>
      <c r="U14" s="188">
        <v>1123</v>
      </c>
      <c r="V14" s="188">
        <v>1125</v>
      </c>
      <c r="W14" s="188">
        <v>1126</v>
      </c>
      <c r="X14" s="188">
        <v>1126</v>
      </c>
      <c r="Y14" s="188">
        <v>1126</v>
      </c>
      <c r="Z14" s="188">
        <v>27058</v>
      </c>
    </row>
    <row r="15" spans="1:26" x14ac:dyDescent="0.2">
      <c r="A15" s="187">
        <v>44751</v>
      </c>
      <c r="B15" s="188">
        <v>1166</v>
      </c>
      <c r="C15" s="188">
        <v>1163</v>
      </c>
      <c r="D15" s="188">
        <v>1164</v>
      </c>
      <c r="E15" s="188">
        <v>1166</v>
      </c>
      <c r="F15" s="188">
        <v>1165</v>
      </c>
      <c r="G15" s="188">
        <v>1166</v>
      </c>
      <c r="H15" s="188">
        <v>1167</v>
      </c>
      <c r="I15" s="188">
        <v>1167</v>
      </c>
      <c r="J15" s="188">
        <v>1166</v>
      </c>
      <c r="K15" s="188">
        <v>1165</v>
      </c>
      <c r="L15" s="188">
        <v>1165</v>
      </c>
      <c r="M15" s="188">
        <v>1166</v>
      </c>
      <c r="N15" s="188">
        <v>1167</v>
      </c>
      <c r="O15" s="188">
        <v>1165</v>
      </c>
      <c r="P15" s="188">
        <v>1166</v>
      </c>
      <c r="Q15" s="188">
        <v>1167</v>
      </c>
      <c r="R15" s="188">
        <v>1165</v>
      </c>
      <c r="S15" s="188">
        <v>1167</v>
      </c>
      <c r="T15" s="188">
        <v>1168</v>
      </c>
      <c r="U15" s="188">
        <v>1167</v>
      </c>
      <c r="V15" s="188">
        <v>1167</v>
      </c>
      <c r="W15" s="188">
        <v>1167</v>
      </c>
      <c r="X15" s="188">
        <v>1166</v>
      </c>
      <c r="Y15" s="188">
        <v>1163</v>
      </c>
      <c r="Z15" s="188">
        <v>27981</v>
      </c>
    </row>
    <row r="16" spans="1:26" x14ac:dyDescent="0.2">
      <c r="A16" s="187">
        <v>44752</v>
      </c>
      <c r="B16" s="188">
        <v>1165</v>
      </c>
      <c r="C16" s="188">
        <v>1167</v>
      </c>
      <c r="D16" s="188">
        <v>1166</v>
      </c>
      <c r="E16" s="188">
        <v>1167</v>
      </c>
      <c r="F16" s="188">
        <v>1168</v>
      </c>
      <c r="G16" s="188">
        <v>1169</v>
      </c>
      <c r="H16" s="188">
        <v>1169</v>
      </c>
      <c r="I16" s="188">
        <v>1171</v>
      </c>
      <c r="J16" s="188">
        <v>1171</v>
      </c>
      <c r="K16" s="188">
        <v>1170</v>
      </c>
      <c r="L16" s="188">
        <v>1167</v>
      </c>
      <c r="M16" s="188">
        <v>1166</v>
      </c>
      <c r="N16" s="188">
        <v>1165</v>
      </c>
      <c r="O16" s="188">
        <v>1166</v>
      </c>
      <c r="P16" s="188">
        <v>1165</v>
      </c>
      <c r="Q16" s="188">
        <v>1166</v>
      </c>
      <c r="R16" s="188">
        <v>1164</v>
      </c>
      <c r="S16" s="188">
        <v>1162</v>
      </c>
      <c r="T16" s="188">
        <v>1163</v>
      </c>
      <c r="U16" s="188">
        <v>1165</v>
      </c>
      <c r="V16" s="188">
        <v>1165</v>
      </c>
      <c r="W16" s="188">
        <v>1166</v>
      </c>
      <c r="X16" s="188">
        <v>1165</v>
      </c>
      <c r="Y16" s="188">
        <v>1165</v>
      </c>
      <c r="Z16" s="188">
        <v>27993</v>
      </c>
    </row>
    <row r="17" spans="1:26" x14ac:dyDescent="0.2">
      <c r="A17" s="187">
        <v>44753</v>
      </c>
      <c r="B17" s="188">
        <v>1149</v>
      </c>
      <c r="C17" s="188">
        <v>1150</v>
      </c>
      <c r="D17" s="188">
        <v>1150</v>
      </c>
      <c r="E17" s="188">
        <v>1150</v>
      </c>
      <c r="F17" s="188">
        <v>1152</v>
      </c>
      <c r="G17" s="188">
        <v>1153</v>
      </c>
      <c r="H17" s="188">
        <v>1153</v>
      </c>
      <c r="I17" s="188">
        <v>1153</v>
      </c>
      <c r="J17" s="188">
        <v>1154</v>
      </c>
      <c r="K17" s="188">
        <v>1154</v>
      </c>
      <c r="L17" s="188">
        <v>1153</v>
      </c>
      <c r="M17" s="188">
        <v>1148</v>
      </c>
      <c r="N17" s="188">
        <v>1150</v>
      </c>
      <c r="O17" s="188">
        <v>1149</v>
      </c>
      <c r="P17" s="188">
        <v>1149</v>
      </c>
      <c r="Q17" s="188">
        <v>1147</v>
      </c>
      <c r="R17" s="188">
        <v>1146</v>
      </c>
      <c r="S17" s="188">
        <v>1145</v>
      </c>
      <c r="T17" s="188">
        <v>1143</v>
      </c>
      <c r="U17" s="188">
        <v>1144</v>
      </c>
      <c r="V17" s="188">
        <v>1144</v>
      </c>
      <c r="W17" s="188">
        <v>1146</v>
      </c>
      <c r="X17" s="188">
        <v>1147</v>
      </c>
      <c r="Y17" s="188">
        <v>1149</v>
      </c>
      <c r="Z17" s="188">
        <v>27578</v>
      </c>
    </row>
    <row r="18" spans="1:26" x14ac:dyDescent="0.2">
      <c r="A18" s="187">
        <v>44754</v>
      </c>
      <c r="B18" s="188">
        <v>1176</v>
      </c>
      <c r="C18" s="188">
        <v>1176</v>
      </c>
      <c r="D18" s="188">
        <v>1173</v>
      </c>
      <c r="E18" s="188">
        <v>1175</v>
      </c>
      <c r="F18" s="188">
        <v>1176</v>
      </c>
      <c r="G18" s="188">
        <v>1177</v>
      </c>
      <c r="H18" s="188">
        <v>1176</v>
      </c>
      <c r="I18" s="188">
        <v>1175</v>
      </c>
      <c r="J18" s="188">
        <v>1177</v>
      </c>
      <c r="K18" s="188">
        <v>1181</v>
      </c>
      <c r="L18" s="188">
        <v>1180</v>
      </c>
      <c r="M18" s="188">
        <v>1177</v>
      </c>
      <c r="N18" s="188">
        <v>1175</v>
      </c>
      <c r="O18" s="188">
        <v>1173</v>
      </c>
      <c r="P18" s="188">
        <v>1171</v>
      </c>
      <c r="Q18" s="188">
        <v>1170</v>
      </c>
      <c r="R18" s="188">
        <v>1170</v>
      </c>
      <c r="S18" s="188">
        <v>1170</v>
      </c>
      <c r="T18" s="188">
        <v>1168</v>
      </c>
      <c r="U18" s="188">
        <v>1170</v>
      </c>
      <c r="V18" s="188">
        <v>1170</v>
      </c>
      <c r="W18" s="188">
        <v>1170</v>
      </c>
      <c r="X18" s="188">
        <v>1171</v>
      </c>
      <c r="Y18" s="188">
        <v>1173</v>
      </c>
      <c r="Z18" s="188">
        <v>28170</v>
      </c>
    </row>
    <row r="19" spans="1:26" x14ac:dyDescent="0.2">
      <c r="A19" s="187">
        <v>44755</v>
      </c>
      <c r="B19" s="188">
        <v>1135</v>
      </c>
      <c r="C19" s="188">
        <v>1132</v>
      </c>
      <c r="D19" s="188">
        <v>1130</v>
      </c>
      <c r="E19" s="188">
        <v>1131</v>
      </c>
      <c r="F19" s="188">
        <v>1131</v>
      </c>
      <c r="G19" s="188">
        <v>1135</v>
      </c>
      <c r="H19" s="188">
        <v>1134</v>
      </c>
      <c r="I19" s="188">
        <v>1134</v>
      </c>
      <c r="J19" s="188">
        <v>1133</v>
      </c>
      <c r="K19" s="188">
        <v>1139</v>
      </c>
      <c r="L19" s="188">
        <v>1138</v>
      </c>
      <c r="M19" s="188">
        <v>1133</v>
      </c>
      <c r="N19" s="188">
        <v>1132</v>
      </c>
      <c r="O19" s="188">
        <v>1130</v>
      </c>
      <c r="P19" s="188">
        <v>1128</v>
      </c>
      <c r="Q19" s="188">
        <v>1125</v>
      </c>
      <c r="R19" s="188">
        <v>1124</v>
      </c>
      <c r="S19" s="188">
        <v>1123</v>
      </c>
      <c r="T19" s="188">
        <v>1121</v>
      </c>
      <c r="U19" s="188">
        <v>1122</v>
      </c>
      <c r="V19" s="188">
        <v>1121</v>
      </c>
      <c r="W19" s="188">
        <v>1123</v>
      </c>
      <c r="X19" s="188">
        <v>1125</v>
      </c>
      <c r="Y19" s="188">
        <v>1126</v>
      </c>
      <c r="Z19" s="188">
        <v>27105</v>
      </c>
    </row>
    <row r="20" spans="1:26" x14ac:dyDescent="0.2">
      <c r="A20" s="187">
        <v>44756</v>
      </c>
      <c r="B20" s="188">
        <v>1155</v>
      </c>
      <c r="C20" s="188">
        <v>1157</v>
      </c>
      <c r="D20" s="188">
        <v>1157</v>
      </c>
      <c r="E20" s="188">
        <v>1155</v>
      </c>
      <c r="F20" s="188">
        <v>1155</v>
      </c>
      <c r="G20" s="188">
        <v>1155</v>
      </c>
      <c r="H20" s="188">
        <v>1154</v>
      </c>
      <c r="I20" s="188">
        <v>1156</v>
      </c>
      <c r="J20" s="188">
        <v>1154</v>
      </c>
      <c r="K20" s="188">
        <v>1166</v>
      </c>
      <c r="L20" s="188">
        <v>1165</v>
      </c>
      <c r="M20" s="188">
        <v>1155</v>
      </c>
      <c r="N20" s="188">
        <v>1152</v>
      </c>
      <c r="O20" s="188">
        <v>1153</v>
      </c>
      <c r="P20" s="188">
        <v>1151</v>
      </c>
      <c r="Q20" s="188">
        <v>1148</v>
      </c>
      <c r="R20" s="188">
        <v>1146</v>
      </c>
      <c r="S20" s="188">
        <v>1147</v>
      </c>
      <c r="T20" s="188">
        <v>1148</v>
      </c>
      <c r="U20" s="188">
        <v>1148</v>
      </c>
      <c r="V20" s="188">
        <v>1149</v>
      </c>
      <c r="W20" s="188">
        <v>1149</v>
      </c>
      <c r="X20" s="188">
        <v>1149</v>
      </c>
      <c r="Y20" s="188">
        <v>1149</v>
      </c>
      <c r="Z20" s="188">
        <v>27673</v>
      </c>
    </row>
    <row r="21" spans="1:26" x14ac:dyDescent="0.2">
      <c r="A21" s="187">
        <v>44757</v>
      </c>
      <c r="B21" s="188">
        <v>1143</v>
      </c>
      <c r="C21" s="188">
        <v>1150</v>
      </c>
      <c r="D21" s="188">
        <v>1151</v>
      </c>
      <c r="E21" s="188">
        <v>1147</v>
      </c>
      <c r="F21" s="188">
        <v>1148</v>
      </c>
      <c r="G21" s="188">
        <v>1147</v>
      </c>
      <c r="H21" s="188">
        <v>1149</v>
      </c>
      <c r="I21" s="188">
        <v>1148</v>
      </c>
      <c r="J21" s="188">
        <v>1148</v>
      </c>
      <c r="K21" s="188">
        <v>1160</v>
      </c>
      <c r="L21" s="188">
        <v>1159</v>
      </c>
      <c r="M21" s="188">
        <v>1148</v>
      </c>
      <c r="N21" s="188">
        <v>1148</v>
      </c>
      <c r="O21" s="188">
        <v>1148</v>
      </c>
      <c r="P21" s="188">
        <v>1145</v>
      </c>
      <c r="Q21" s="188">
        <v>1145</v>
      </c>
      <c r="R21" s="188">
        <v>1144</v>
      </c>
      <c r="S21" s="188">
        <v>1141</v>
      </c>
      <c r="T21" s="188">
        <v>1141</v>
      </c>
      <c r="U21" s="188">
        <v>1142</v>
      </c>
      <c r="V21" s="188">
        <v>1144</v>
      </c>
      <c r="W21" s="188">
        <v>1142</v>
      </c>
      <c r="X21" s="188">
        <v>1143</v>
      </c>
      <c r="Y21" s="188">
        <v>1128</v>
      </c>
      <c r="Z21" s="188">
        <v>27509</v>
      </c>
    </row>
    <row r="22" spans="1:26" x14ac:dyDescent="0.2">
      <c r="A22" s="187">
        <v>44758</v>
      </c>
      <c r="B22" s="188">
        <v>1123</v>
      </c>
      <c r="C22" s="188">
        <v>1123</v>
      </c>
      <c r="D22" s="188">
        <v>1142</v>
      </c>
      <c r="E22" s="188">
        <v>1149</v>
      </c>
      <c r="F22" s="188">
        <v>1146</v>
      </c>
      <c r="G22" s="188">
        <v>1142</v>
      </c>
      <c r="H22" s="188">
        <v>1143</v>
      </c>
      <c r="I22" s="188">
        <v>1144</v>
      </c>
      <c r="J22" s="188">
        <v>1145</v>
      </c>
      <c r="K22" s="188">
        <v>1156</v>
      </c>
      <c r="L22" s="188">
        <v>1155</v>
      </c>
      <c r="M22" s="188">
        <v>1142</v>
      </c>
      <c r="N22" s="188">
        <v>1142</v>
      </c>
      <c r="O22" s="188">
        <v>1140</v>
      </c>
      <c r="P22" s="188">
        <v>1139</v>
      </c>
      <c r="Q22" s="188">
        <v>1138</v>
      </c>
      <c r="R22" s="188">
        <v>1137</v>
      </c>
      <c r="S22" s="188">
        <v>1136</v>
      </c>
      <c r="T22" s="188">
        <v>1135</v>
      </c>
      <c r="U22" s="188">
        <v>1136</v>
      </c>
      <c r="V22" s="188">
        <v>1135</v>
      </c>
      <c r="W22" s="188">
        <v>1137</v>
      </c>
      <c r="X22" s="188">
        <v>1137</v>
      </c>
      <c r="Y22" s="188">
        <v>1139</v>
      </c>
      <c r="Z22" s="188">
        <v>27361</v>
      </c>
    </row>
    <row r="23" spans="1:26" x14ac:dyDescent="0.2">
      <c r="A23" s="187">
        <v>44759</v>
      </c>
      <c r="B23" s="188">
        <v>1159</v>
      </c>
      <c r="C23" s="188">
        <v>1161</v>
      </c>
      <c r="D23" s="188">
        <v>1160</v>
      </c>
      <c r="E23" s="188">
        <v>1163</v>
      </c>
      <c r="F23" s="188">
        <v>1165</v>
      </c>
      <c r="G23" s="188">
        <v>1162</v>
      </c>
      <c r="H23" s="188">
        <v>1160</v>
      </c>
      <c r="I23" s="188">
        <v>1160</v>
      </c>
      <c r="J23" s="188">
        <v>1162</v>
      </c>
      <c r="K23" s="188">
        <v>1173</v>
      </c>
      <c r="L23" s="188">
        <v>1171</v>
      </c>
      <c r="M23" s="188">
        <v>1158</v>
      </c>
      <c r="N23" s="188">
        <v>1156</v>
      </c>
      <c r="O23" s="188">
        <v>1155</v>
      </c>
      <c r="P23" s="188">
        <v>1155</v>
      </c>
      <c r="Q23" s="188">
        <v>1155</v>
      </c>
      <c r="R23" s="188">
        <v>1157</v>
      </c>
      <c r="S23" s="188">
        <v>1156</v>
      </c>
      <c r="T23" s="188">
        <v>1153</v>
      </c>
      <c r="U23" s="188">
        <v>1153</v>
      </c>
      <c r="V23" s="188">
        <v>1155</v>
      </c>
      <c r="W23" s="188">
        <v>1155</v>
      </c>
      <c r="X23" s="188">
        <v>1157</v>
      </c>
      <c r="Y23" s="188">
        <v>1156</v>
      </c>
      <c r="Z23" s="188">
        <v>27817</v>
      </c>
    </row>
    <row r="24" spans="1:26" x14ac:dyDescent="0.2">
      <c r="A24" s="187">
        <v>44760</v>
      </c>
      <c r="B24" s="188">
        <v>1134</v>
      </c>
      <c r="C24" s="188">
        <v>1137</v>
      </c>
      <c r="D24" s="188">
        <v>1139</v>
      </c>
      <c r="E24" s="188">
        <v>1136</v>
      </c>
      <c r="F24" s="188">
        <v>1137</v>
      </c>
      <c r="G24" s="188">
        <v>1138</v>
      </c>
      <c r="H24" s="188">
        <v>1137</v>
      </c>
      <c r="I24" s="188">
        <v>1134</v>
      </c>
      <c r="J24" s="188">
        <v>1134</v>
      </c>
      <c r="K24" s="188">
        <v>1138</v>
      </c>
      <c r="L24" s="188">
        <v>1137</v>
      </c>
      <c r="M24" s="188">
        <v>1132</v>
      </c>
      <c r="N24" s="188">
        <v>1129</v>
      </c>
      <c r="O24" s="188">
        <v>1128</v>
      </c>
      <c r="P24" s="188">
        <v>1129</v>
      </c>
      <c r="Q24" s="188">
        <v>1129</v>
      </c>
      <c r="R24" s="188">
        <v>1128</v>
      </c>
      <c r="S24" s="188">
        <v>1130</v>
      </c>
      <c r="T24" s="188">
        <v>1126</v>
      </c>
      <c r="U24" s="188">
        <v>1125</v>
      </c>
      <c r="V24" s="188">
        <v>1128</v>
      </c>
      <c r="W24" s="188">
        <v>1129</v>
      </c>
      <c r="X24" s="188">
        <v>1133</v>
      </c>
      <c r="Y24" s="188">
        <v>1134</v>
      </c>
      <c r="Z24" s="188">
        <v>27181</v>
      </c>
    </row>
    <row r="25" spans="1:26" x14ac:dyDescent="0.2">
      <c r="A25" s="187">
        <v>44761</v>
      </c>
      <c r="B25" s="188">
        <v>1160</v>
      </c>
      <c r="C25" s="188">
        <v>1159</v>
      </c>
      <c r="D25" s="188">
        <v>1162</v>
      </c>
      <c r="E25" s="188">
        <v>1163</v>
      </c>
      <c r="F25" s="188">
        <v>1163</v>
      </c>
      <c r="G25" s="188">
        <v>1162</v>
      </c>
      <c r="H25" s="188">
        <v>1160</v>
      </c>
      <c r="I25" s="188">
        <v>1158</v>
      </c>
      <c r="J25" s="188">
        <v>1160</v>
      </c>
      <c r="K25" s="188">
        <v>1160</v>
      </c>
      <c r="L25" s="188">
        <v>1163</v>
      </c>
      <c r="M25" s="188">
        <v>1164</v>
      </c>
      <c r="N25" s="188">
        <v>1159</v>
      </c>
      <c r="O25" s="188">
        <v>1158</v>
      </c>
      <c r="P25" s="188">
        <v>1155</v>
      </c>
      <c r="Q25" s="188">
        <v>1155</v>
      </c>
      <c r="R25" s="188">
        <v>1153</v>
      </c>
      <c r="S25" s="188">
        <v>1155</v>
      </c>
      <c r="T25" s="188">
        <v>1156</v>
      </c>
      <c r="U25" s="188">
        <v>1155</v>
      </c>
      <c r="V25" s="188">
        <v>1153</v>
      </c>
      <c r="W25" s="188">
        <v>1155</v>
      </c>
      <c r="X25" s="188">
        <v>1156</v>
      </c>
      <c r="Y25" s="188">
        <v>1158</v>
      </c>
      <c r="Z25" s="188">
        <v>27802</v>
      </c>
    </row>
    <row r="26" spans="1:26" x14ac:dyDescent="0.2">
      <c r="A26" s="187">
        <v>44762</v>
      </c>
      <c r="B26" s="188">
        <v>1157</v>
      </c>
      <c r="C26" s="188">
        <v>1156</v>
      </c>
      <c r="D26" s="188">
        <v>1155</v>
      </c>
      <c r="E26" s="188">
        <v>1156</v>
      </c>
      <c r="F26" s="188">
        <v>1158</v>
      </c>
      <c r="G26" s="188">
        <v>1159</v>
      </c>
      <c r="H26" s="188">
        <v>1159</v>
      </c>
      <c r="I26" s="188">
        <v>1156</v>
      </c>
      <c r="J26" s="188">
        <v>1155</v>
      </c>
      <c r="K26" s="188">
        <v>1157</v>
      </c>
      <c r="L26" s="188">
        <v>1157</v>
      </c>
      <c r="M26" s="188">
        <v>1157</v>
      </c>
      <c r="N26" s="188">
        <v>1156</v>
      </c>
      <c r="O26" s="188">
        <v>1152</v>
      </c>
      <c r="P26" s="188">
        <v>1147</v>
      </c>
      <c r="Q26" s="188">
        <v>1144</v>
      </c>
      <c r="R26" s="188">
        <v>1145</v>
      </c>
      <c r="S26" s="188">
        <v>1147</v>
      </c>
      <c r="T26" s="188">
        <v>1148</v>
      </c>
      <c r="U26" s="188">
        <v>1152</v>
      </c>
      <c r="V26" s="188">
        <v>1151</v>
      </c>
      <c r="W26" s="188">
        <v>1148</v>
      </c>
      <c r="X26" s="188">
        <v>1152</v>
      </c>
      <c r="Y26" s="188">
        <v>1153</v>
      </c>
      <c r="Z26" s="188">
        <v>27677</v>
      </c>
    </row>
    <row r="27" spans="1:26" x14ac:dyDescent="0.2">
      <c r="A27" s="187">
        <v>44763</v>
      </c>
      <c r="B27" s="188">
        <v>1132</v>
      </c>
      <c r="C27" s="188">
        <v>1132</v>
      </c>
      <c r="D27" s="188">
        <v>1132</v>
      </c>
      <c r="E27" s="188">
        <v>1132</v>
      </c>
      <c r="F27" s="188">
        <v>1134</v>
      </c>
      <c r="G27" s="188">
        <v>1135</v>
      </c>
      <c r="H27" s="188">
        <v>1134</v>
      </c>
      <c r="I27" s="188">
        <v>1132</v>
      </c>
      <c r="J27" s="188">
        <v>1129</v>
      </c>
      <c r="K27" s="188">
        <v>1131</v>
      </c>
      <c r="L27" s="188">
        <v>1132</v>
      </c>
      <c r="M27" s="188">
        <v>1131</v>
      </c>
      <c r="N27" s="188">
        <v>1129</v>
      </c>
      <c r="O27" s="188">
        <v>1129</v>
      </c>
      <c r="P27" s="188">
        <v>1126</v>
      </c>
      <c r="Q27" s="188">
        <v>1124</v>
      </c>
      <c r="R27" s="188">
        <v>1125</v>
      </c>
      <c r="S27" s="188">
        <v>1123</v>
      </c>
      <c r="T27" s="188">
        <v>1124</v>
      </c>
      <c r="U27" s="188">
        <v>1126</v>
      </c>
      <c r="V27" s="188">
        <v>1126</v>
      </c>
      <c r="W27" s="188">
        <v>1128</v>
      </c>
      <c r="X27" s="188">
        <v>1130</v>
      </c>
      <c r="Y27" s="188">
        <v>1131</v>
      </c>
      <c r="Z27" s="188">
        <v>27107</v>
      </c>
    </row>
    <row r="28" spans="1:26" x14ac:dyDescent="0.2">
      <c r="A28" s="187">
        <v>44764</v>
      </c>
      <c r="B28" s="188">
        <v>1136</v>
      </c>
      <c r="C28" s="188">
        <v>1136</v>
      </c>
      <c r="D28" s="188">
        <v>1137</v>
      </c>
      <c r="E28" s="188">
        <v>1137</v>
      </c>
      <c r="F28" s="188">
        <v>1138</v>
      </c>
      <c r="G28" s="188">
        <v>1141</v>
      </c>
      <c r="H28" s="188">
        <v>1140</v>
      </c>
      <c r="I28" s="188">
        <v>1141</v>
      </c>
      <c r="J28" s="188">
        <v>1139</v>
      </c>
      <c r="K28" s="188">
        <v>1138</v>
      </c>
      <c r="L28" s="188">
        <v>1137</v>
      </c>
      <c r="M28" s="188">
        <v>1138</v>
      </c>
      <c r="N28" s="188">
        <v>1136</v>
      </c>
      <c r="O28" s="188">
        <v>1135</v>
      </c>
      <c r="P28" s="188">
        <v>1134</v>
      </c>
      <c r="Q28" s="188">
        <v>1129</v>
      </c>
      <c r="R28" s="188">
        <v>1128</v>
      </c>
      <c r="S28" s="188">
        <v>1128</v>
      </c>
      <c r="T28" s="188">
        <v>1129</v>
      </c>
      <c r="U28" s="188">
        <v>1132</v>
      </c>
      <c r="V28" s="188">
        <v>1134</v>
      </c>
      <c r="W28" s="188">
        <v>1133</v>
      </c>
      <c r="X28" s="188">
        <v>1134</v>
      </c>
      <c r="Y28" s="188">
        <v>1134</v>
      </c>
      <c r="Z28" s="188">
        <v>27244</v>
      </c>
    </row>
    <row r="29" spans="1:26" x14ac:dyDescent="0.2">
      <c r="A29" s="187">
        <v>44765</v>
      </c>
      <c r="B29" s="188">
        <v>1138</v>
      </c>
      <c r="C29" s="188">
        <v>1137</v>
      </c>
      <c r="D29" s="188">
        <v>1138</v>
      </c>
      <c r="E29" s="188">
        <v>1137</v>
      </c>
      <c r="F29" s="188">
        <v>1137</v>
      </c>
      <c r="G29" s="188">
        <v>1138</v>
      </c>
      <c r="H29" s="188">
        <v>1141</v>
      </c>
      <c r="I29" s="188">
        <v>1141</v>
      </c>
      <c r="J29" s="188">
        <v>1141</v>
      </c>
      <c r="K29" s="188">
        <v>1140</v>
      </c>
      <c r="L29" s="188">
        <v>1139</v>
      </c>
      <c r="M29" s="188">
        <v>1137</v>
      </c>
      <c r="N29" s="188">
        <v>1136</v>
      </c>
      <c r="O29" s="188">
        <v>1134</v>
      </c>
      <c r="P29" s="188">
        <v>1134</v>
      </c>
      <c r="Q29" s="188">
        <v>1131</v>
      </c>
      <c r="R29" s="188">
        <v>1128</v>
      </c>
      <c r="S29" s="188">
        <v>1127</v>
      </c>
      <c r="T29" s="188">
        <v>1130</v>
      </c>
      <c r="U29" s="188">
        <v>1129</v>
      </c>
      <c r="V29" s="188">
        <v>1132</v>
      </c>
      <c r="W29" s="188">
        <v>1133</v>
      </c>
      <c r="X29" s="188">
        <v>1133</v>
      </c>
      <c r="Y29" s="188">
        <v>1132</v>
      </c>
      <c r="Z29" s="188">
        <v>27243</v>
      </c>
    </row>
    <row r="30" spans="1:26" x14ac:dyDescent="0.2">
      <c r="A30" s="187">
        <v>44766</v>
      </c>
      <c r="B30" s="188">
        <v>1157</v>
      </c>
      <c r="C30" s="188">
        <v>1158</v>
      </c>
      <c r="D30" s="188">
        <v>1157</v>
      </c>
      <c r="E30" s="188">
        <v>1157</v>
      </c>
      <c r="F30" s="188">
        <v>1160</v>
      </c>
      <c r="G30" s="188">
        <v>1161</v>
      </c>
      <c r="H30" s="188">
        <v>1160</v>
      </c>
      <c r="I30" s="188">
        <v>1161</v>
      </c>
      <c r="J30" s="188">
        <v>1161</v>
      </c>
      <c r="K30" s="188">
        <v>1160</v>
      </c>
      <c r="L30" s="188">
        <v>1159</v>
      </c>
      <c r="M30" s="188">
        <v>1159</v>
      </c>
      <c r="N30" s="188">
        <v>1158</v>
      </c>
      <c r="O30" s="188">
        <v>1157</v>
      </c>
      <c r="P30" s="188">
        <v>1155</v>
      </c>
      <c r="Q30" s="188">
        <v>1153</v>
      </c>
      <c r="R30" s="188">
        <v>1150</v>
      </c>
      <c r="S30" s="188">
        <v>1148</v>
      </c>
      <c r="T30" s="188">
        <v>1149</v>
      </c>
      <c r="U30" s="188">
        <v>1148</v>
      </c>
      <c r="V30" s="188">
        <v>1149</v>
      </c>
      <c r="W30" s="188">
        <v>1151</v>
      </c>
      <c r="X30" s="188">
        <v>1152</v>
      </c>
      <c r="Y30" s="188">
        <v>1153</v>
      </c>
      <c r="Z30" s="188">
        <v>27733</v>
      </c>
    </row>
    <row r="31" spans="1:26" x14ac:dyDescent="0.2">
      <c r="A31" s="187">
        <v>44767</v>
      </c>
      <c r="B31" s="188">
        <v>1122</v>
      </c>
      <c r="C31" s="188">
        <v>1123</v>
      </c>
      <c r="D31" s="188">
        <v>1123</v>
      </c>
      <c r="E31" s="188">
        <v>1123</v>
      </c>
      <c r="F31" s="188">
        <v>1122</v>
      </c>
      <c r="G31" s="188">
        <v>1123</v>
      </c>
      <c r="H31" s="188">
        <v>1124</v>
      </c>
      <c r="I31" s="188">
        <v>1125</v>
      </c>
      <c r="J31" s="188">
        <v>1125</v>
      </c>
      <c r="K31" s="188">
        <v>1125</v>
      </c>
      <c r="L31" s="188">
        <v>1125</v>
      </c>
      <c r="M31" s="188">
        <v>1119</v>
      </c>
      <c r="N31" s="188">
        <v>1118</v>
      </c>
      <c r="O31" s="188">
        <v>1118</v>
      </c>
      <c r="P31" s="188">
        <v>1121</v>
      </c>
      <c r="Q31" s="188">
        <v>1120</v>
      </c>
      <c r="R31" s="188">
        <v>1120</v>
      </c>
      <c r="S31" s="188">
        <v>1119</v>
      </c>
      <c r="T31" s="188">
        <v>1117</v>
      </c>
      <c r="U31" s="188">
        <v>1119</v>
      </c>
      <c r="V31" s="188">
        <v>1121</v>
      </c>
      <c r="W31" s="188">
        <v>1120</v>
      </c>
      <c r="X31" s="188">
        <v>1121</v>
      </c>
      <c r="Y31" s="188">
        <v>1121</v>
      </c>
      <c r="Z31" s="188">
        <v>26914</v>
      </c>
    </row>
    <row r="32" spans="1:26" x14ac:dyDescent="0.2">
      <c r="A32" s="187">
        <v>44768</v>
      </c>
      <c r="B32" s="188">
        <v>1166</v>
      </c>
      <c r="C32" s="188">
        <v>1168</v>
      </c>
      <c r="D32" s="188">
        <v>1170</v>
      </c>
      <c r="E32" s="188">
        <v>1169</v>
      </c>
      <c r="F32" s="188">
        <v>1169</v>
      </c>
      <c r="G32" s="188">
        <v>1169</v>
      </c>
      <c r="H32" s="188">
        <v>1168</v>
      </c>
      <c r="I32" s="188">
        <v>1169</v>
      </c>
      <c r="J32" s="188">
        <v>1168</v>
      </c>
      <c r="K32" s="188">
        <v>1165</v>
      </c>
      <c r="L32" s="188">
        <v>1164</v>
      </c>
      <c r="M32" s="188">
        <v>1165</v>
      </c>
      <c r="N32" s="188">
        <v>1161</v>
      </c>
      <c r="O32" s="188">
        <v>1161</v>
      </c>
      <c r="P32" s="188">
        <v>1162</v>
      </c>
      <c r="Q32" s="188">
        <v>1165</v>
      </c>
      <c r="R32" s="188">
        <v>1167</v>
      </c>
      <c r="S32" s="188">
        <v>1168</v>
      </c>
      <c r="T32" s="188">
        <v>1168</v>
      </c>
      <c r="U32" s="188">
        <v>1168</v>
      </c>
      <c r="V32" s="188">
        <v>1168</v>
      </c>
      <c r="W32" s="188">
        <v>1169</v>
      </c>
      <c r="X32" s="188">
        <v>1169</v>
      </c>
      <c r="Y32" s="188">
        <v>1171</v>
      </c>
      <c r="Z32" s="188">
        <v>28007</v>
      </c>
    </row>
    <row r="33" spans="1:26" x14ac:dyDescent="0.2">
      <c r="A33" s="187">
        <v>44769</v>
      </c>
      <c r="B33" s="188">
        <v>1124</v>
      </c>
      <c r="C33" s="188">
        <v>1126</v>
      </c>
      <c r="D33" s="188">
        <v>1127</v>
      </c>
      <c r="E33" s="188">
        <v>1125</v>
      </c>
      <c r="F33" s="188">
        <v>1124</v>
      </c>
      <c r="G33" s="188">
        <v>1123</v>
      </c>
      <c r="H33" s="188">
        <v>1123</v>
      </c>
      <c r="I33" s="188">
        <v>1123</v>
      </c>
      <c r="J33" s="188">
        <v>1124</v>
      </c>
      <c r="K33" s="188">
        <v>1123</v>
      </c>
      <c r="L33" s="188">
        <v>1123</v>
      </c>
      <c r="M33" s="188">
        <v>1124</v>
      </c>
      <c r="N33" s="188">
        <v>1122</v>
      </c>
      <c r="O33" s="188">
        <v>1120</v>
      </c>
      <c r="P33" s="188">
        <v>1118</v>
      </c>
      <c r="Q33" s="188">
        <v>1118</v>
      </c>
      <c r="R33" s="188">
        <v>1117</v>
      </c>
      <c r="S33" s="188">
        <v>1117</v>
      </c>
      <c r="T33" s="188">
        <v>1116</v>
      </c>
      <c r="U33" s="188">
        <v>1116</v>
      </c>
      <c r="V33" s="188">
        <v>1116</v>
      </c>
      <c r="W33" s="188">
        <v>1118</v>
      </c>
      <c r="X33" s="188">
        <v>1120</v>
      </c>
      <c r="Y33" s="188">
        <v>1120</v>
      </c>
      <c r="Z33" s="188">
        <v>26907</v>
      </c>
    </row>
    <row r="34" spans="1:26" x14ac:dyDescent="0.2">
      <c r="A34" s="187">
        <v>44770</v>
      </c>
      <c r="B34" s="188">
        <v>1146</v>
      </c>
      <c r="C34" s="188">
        <v>1145</v>
      </c>
      <c r="D34" s="188">
        <v>1144</v>
      </c>
      <c r="E34" s="188">
        <v>1147</v>
      </c>
      <c r="F34" s="188">
        <v>1145</v>
      </c>
      <c r="G34" s="188">
        <v>1145</v>
      </c>
      <c r="H34" s="188">
        <v>1145</v>
      </c>
      <c r="I34" s="188">
        <v>1146</v>
      </c>
      <c r="J34" s="188">
        <v>1129</v>
      </c>
      <c r="K34" s="188">
        <v>1117</v>
      </c>
      <c r="L34" s="188">
        <v>1118</v>
      </c>
      <c r="M34" s="188">
        <v>1120</v>
      </c>
      <c r="N34" s="188">
        <v>1117</v>
      </c>
      <c r="O34" s="188">
        <v>1115</v>
      </c>
      <c r="P34" s="188">
        <v>1110</v>
      </c>
      <c r="Q34" s="188">
        <v>1107</v>
      </c>
      <c r="R34" s="188">
        <v>1109</v>
      </c>
      <c r="S34" s="188">
        <v>1115</v>
      </c>
      <c r="T34" s="188">
        <v>1135</v>
      </c>
      <c r="U34" s="188">
        <v>1136</v>
      </c>
      <c r="V34" s="188">
        <v>1135</v>
      </c>
      <c r="W34" s="188">
        <v>1138</v>
      </c>
      <c r="X34" s="188">
        <v>1140</v>
      </c>
      <c r="Y34" s="188">
        <v>1141</v>
      </c>
      <c r="Z34" s="188">
        <v>27145</v>
      </c>
    </row>
    <row r="35" spans="1:26" x14ac:dyDescent="0.2">
      <c r="A35" s="187">
        <v>44771</v>
      </c>
      <c r="B35" s="188">
        <v>1130</v>
      </c>
      <c r="C35" s="188">
        <v>1132</v>
      </c>
      <c r="D35" s="188">
        <v>1131</v>
      </c>
      <c r="E35" s="188">
        <v>1133</v>
      </c>
      <c r="F35" s="188">
        <v>1134</v>
      </c>
      <c r="G35" s="188">
        <v>1133</v>
      </c>
      <c r="H35" s="188">
        <v>1135</v>
      </c>
      <c r="I35" s="188">
        <v>1136</v>
      </c>
      <c r="J35" s="188">
        <v>1136</v>
      </c>
      <c r="K35" s="188">
        <v>1121</v>
      </c>
      <c r="L35" s="188">
        <v>1117</v>
      </c>
      <c r="M35" s="188">
        <v>1116</v>
      </c>
      <c r="N35" s="188">
        <v>1114</v>
      </c>
      <c r="O35" s="188">
        <v>1113</v>
      </c>
      <c r="P35" s="188">
        <v>1113</v>
      </c>
      <c r="Q35" s="188">
        <v>1133</v>
      </c>
      <c r="R35" s="188">
        <v>1131</v>
      </c>
      <c r="S35" s="188">
        <v>1131</v>
      </c>
      <c r="T35" s="188">
        <v>1131</v>
      </c>
      <c r="U35" s="188">
        <v>1132</v>
      </c>
      <c r="V35" s="188">
        <v>1132</v>
      </c>
      <c r="W35" s="188">
        <v>1132</v>
      </c>
      <c r="X35" s="188">
        <v>1133</v>
      </c>
      <c r="Y35" s="188">
        <v>1135</v>
      </c>
      <c r="Z35" s="188">
        <v>27084</v>
      </c>
    </row>
    <row r="36" spans="1:26" x14ac:dyDescent="0.2">
      <c r="A36" s="187">
        <v>44772</v>
      </c>
      <c r="B36" s="188">
        <v>1152</v>
      </c>
      <c r="C36" s="188">
        <v>1153</v>
      </c>
      <c r="D36" s="188">
        <v>1152</v>
      </c>
      <c r="E36" s="188">
        <v>1153</v>
      </c>
      <c r="F36" s="188">
        <v>1151</v>
      </c>
      <c r="G36" s="188">
        <v>1153</v>
      </c>
      <c r="H36" s="188">
        <v>1153</v>
      </c>
      <c r="I36" s="188">
        <v>1140</v>
      </c>
      <c r="J36" s="188">
        <v>1135</v>
      </c>
      <c r="K36" s="188">
        <v>1132</v>
      </c>
      <c r="L36" s="188">
        <v>1132</v>
      </c>
      <c r="M36" s="188">
        <v>1130</v>
      </c>
      <c r="N36" s="188">
        <v>1131</v>
      </c>
      <c r="O36" s="188">
        <v>1132</v>
      </c>
      <c r="P36" s="188">
        <v>1129</v>
      </c>
      <c r="Q36" s="188">
        <v>1123</v>
      </c>
      <c r="R36" s="188">
        <v>1123</v>
      </c>
      <c r="S36" s="188">
        <v>1124</v>
      </c>
      <c r="T36" s="188">
        <v>1127</v>
      </c>
      <c r="U36" s="188">
        <v>1142</v>
      </c>
      <c r="V36" s="188">
        <v>1149</v>
      </c>
      <c r="W36" s="188">
        <v>1149</v>
      </c>
      <c r="X36" s="188">
        <v>1148</v>
      </c>
      <c r="Y36" s="188">
        <v>1150</v>
      </c>
      <c r="Z36" s="188">
        <v>27363</v>
      </c>
    </row>
    <row r="37" spans="1:26" x14ac:dyDescent="0.2">
      <c r="A37" s="187">
        <v>44773</v>
      </c>
      <c r="B37" s="188">
        <v>1142</v>
      </c>
      <c r="C37" s="188">
        <v>1142</v>
      </c>
      <c r="D37" s="188">
        <v>1144</v>
      </c>
      <c r="E37" s="188">
        <v>1143</v>
      </c>
      <c r="F37" s="188">
        <v>1142</v>
      </c>
      <c r="G37" s="188">
        <v>1144</v>
      </c>
      <c r="H37" s="188">
        <v>1143</v>
      </c>
      <c r="I37" s="188">
        <v>1146</v>
      </c>
      <c r="J37" s="188">
        <v>1147</v>
      </c>
      <c r="K37" s="188">
        <v>1147</v>
      </c>
      <c r="L37" s="188">
        <v>1144</v>
      </c>
      <c r="M37" s="188">
        <v>1143</v>
      </c>
      <c r="N37" s="188">
        <v>1142</v>
      </c>
      <c r="O37" s="188">
        <v>1141</v>
      </c>
      <c r="P37" s="188">
        <v>1140</v>
      </c>
      <c r="Q37" s="188">
        <v>1141</v>
      </c>
      <c r="R37" s="188">
        <v>1140</v>
      </c>
      <c r="S37" s="188">
        <v>1138</v>
      </c>
      <c r="T37" s="188">
        <v>1140</v>
      </c>
      <c r="U37" s="188">
        <v>1142</v>
      </c>
      <c r="V37" s="188">
        <v>1144</v>
      </c>
      <c r="W37" s="188">
        <v>1142</v>
      </c>
      <c r="X37" s="188">
        <v>1143</v>
      </c>
      <c r="Y37" s="188">
        <v>1143</v>
      </c>
      <c r="Z37" s="188">
        <v>27423</v>
      </c>
    </row>
    <row r="38" spans="1:26" ht="15.75" x14ac:dyDescent="0.25">
      <c r="A38" s="198" t="s">
        <v>107</v>
      </c>
      <c r="B38" s="199">
        <v>35659</v>
      </c>
      <c r="C38" s="199">
        <v>35682</v>
      </c>
      <c r="D38" s="199">
        <v>35704</v>
      </c>
      <c r="E38" s="199">
        <v>35723</v>
      </c>
      <c r="F38" s="199">
        <v>35734</v>
      </c>
      <c r="G38" s="199">
        <v>35758</v>
      </c>
      <c r="H38" s="199">
        <v>35761</v>
      </c>
      <c r="I38" s="199">
        <v>35742</v>
      </c>
      <c r="J38" s="199">
        <v>35715</v>
      </c>
      <c r="K38" s="199">
        <v>35638</v>
      </c>
      <c r="L38" s="199">
        <v>35612</v>
      </c>
      <c r="M38" s="199">
        <v>35628</v>
      </c>
      <c r="N38" s="199">
        <v>35573</v>
      </c>
      <c r="O38" s="199">
        <v>35537</v>
      </c>
      <c r="P38" s="199">
        <v>35499</v>
      </c>
      <c r="Q38" s="199">
        <v>35487</v>
      </c>
      <c r="R38" s="199">
        <v>35481</v>
      </c>
      <c r="S38" s="199">
        <v>35489</v>
      </c>
      <c r="T38" s="199">
        <v>35511</v>
      </c>
      <c r="U38" s="199">
        <v>35539</v>
      </c>
      <c r="V38" s="199">
        <v>35559</v>
      </c>
      <c r="W38" s="199">
        <v>35571</v>
      </c>
      <c r="X38" s="199">
        <v>35590</v>
      </c>
      <c r="Y38" s="199">
        <v>35599</v>
      </c>
      <c r="Z38" s="199">
        <v>854791</v>
      </c>
    </row>
    <row r="39" spans="1:26" x14ac:dyDescent="0.2">
      <c r="A39" s="185" t="s">
        <v>0</v>
      </c>
      <c r="B39" s="186">
        <f>SUM(Z7:Z37)</f>
        <v>854791</v>
      </c>
    </row>
    <row r="40" spans="1:26" ht="15.75" x14ac:dyDescent="0.25">
      <c r="A40" s="178" t="s">
        <v>104</v>
      </c>
      <c r="B40" s="179"/>
    </row>
    <row r="41" spans="1:26" ht="15.75" x14ac:dyDescent="0.25">
      <c r="A41" s="178" t="s">
        <v>102</v>
      </c>
      <c r="B41" s="179">
        <v>-569</v>
      </c>
    </row>
    <row r="42" spans="1:26" ht="15.75" x14ac:dyDescent="0.25">
      <c r="A42" s="178" t="s">
        <v>103</v>
      </c>
      <c r="B42" s="180">
        <f>B39-B40+B41</f>
        <v>854222</v>
      </c>
    </row>
    <row r="43" spans="1:26" x14ac:dyDescent="0.2">
      <c r="A43" s="185"/>
    </row>
    <row r="44" spans="1:26" x14ac:dyDescent="0.2">
      <c r="A44" s="18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39997558519241921"/>
  </sheetPr>
  <dimension ref="A1:Z43"/>
  <sheetViews>
    <sheetView zoomScale="70" zoomScaleNormal="70" workbookViewId="0">
      <selection activeCell="P47" sqref="P47"/>
    </sheetView>
  </sheetViews>
  <sheetFormatPr defaultRowHeight="15" x14ac:dyDescent="0.2"/>
  <cols>
    <col min="1" max="1" width="20" customWidth="1"/>
    <col min="2" max="2" width="13.21875" customWidth="1"/>
    <col min="3" max="27" width="8.33203125" customWidth="1"/>
  </cols>
  <sheetData>
    <row r="1" spans="1:26" x14ac:dyDescent="0.2">
      <c r="A1" s="181" t="s">
        <v>14</v>
      </c>
    </row>
    <row r="2" spans="1:26" x14ac:dyDescent="0.2">
      <c r="A2" s="181" t="s">
        <v>49</v>
      </c>
    </row>
    <row r="3" spans="1:26" x14ac:dyDescent="0.2">
      <c r="A3" t="s">
        <v>44</v>
      </c>
      <c r="D3" s="182"/>
    </row>
    <row r="4" spans="1:26" x14ac:dyDescent="0.2">
      <c r="A4" s="183"/>
      <c r="C4" s="182"/>
      <c r="D4" s="182"/>
    </row>
    <row r="5" spans="1:26" x14ac:dyDescent="0.2">
      <c r="A5" s="183"/>
    </row>
    <row r="6" spans="1:26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6" x14ac:dyDescent="0.2">
      <c r="A7" s="187">
        <v>44743</v>
      </c>
      <c r="B7" s="188">
        <v>1148</v>
      </c>
      <c r="C7" s="188">
        <v>1149</v>
      </c>
      <c r="D7" s="188">
        <v>1151</v>
      </c>
      <c r="E7" s="188">
        <v>1152</v>
      </c>
      <c r="F7" s="188">
        <v>1153</v>
      </c>
      <c r="G7" s="188">
        <v>1153</v>
      </c>
      <c r="H7" s="188">
        <v>1152</v>
      </c>
      <c r="I7" s="188">
        <v>1151</v>
      </c>
      <c r="J7" s="188">
        <v>1151</v>
      </c>
      <c r="K7" s="188">
        <v>1151</v>
      </c>
      <c r="L7" s="188">
        <v>1149</v>
      </c>
      <c r="M7" s="188">
        <v>1149</v>
      </c>
      <c r="N7" s="188">
        <v>1148</v>
      </c>
      <c r="O7" s="188">
        <v>1146</v>
      </c>
      <c r="P7" s="188">
        <v>1145</v>
      </c>
      <c r="Q7" s="188">
        <v>1144</v>
      </c>
      <c r="R7" s="188">
        <v>1144</v>
      </c>
      <c r="S7" s="188">
        <v>1147</v>
      </c>
      <c r="T7" s="188">
        <v>1147</v>
      </c>
      <c r="U7" s="188">
        <v>1147</v>
      </c>
      <c r="V7" s="188">
        <v>1147</v>
      </c>
      <c r="W7" s="188">
        <v>1148</v>
      </c>
      <c r="X7" s="188">
        <v>1146</v>
      </c>
      <c r="Y7" s="188">
        <v>1147</v>
      </c>
      <c r="Z7" s="188">
        <v>27565</v>
      </c>
    </row>
    <row r="8" spans="1:26" x14ac:dyDescent="0.2">
      <c r="A8" s="187">
        <v>44744</v>
      </c>
      <c r="B8" s="188">
        <v>1133</v>
      </c>
      <c r="C8" s="188">
        <v>1132</v>
      </c>
      <c r="D8" s="188">
        <v>1132</v>
      </c>
      <c r="E8" s="188">
        <v>1134</v>
      </c>
      <c r="F8" s="188">
        <v>1136</v>
      </c>
      <c r="G8" s="188">
        <v>1137</v>
      </c>
      <c r="H8" s="188">
        <v>1136</v>
      </c>
      <c r="I8" s="188">
        <v>1135</v>
      </c>
      <c r="J8" s="188">
        <v>1133</v>
      </c>
      <c r="K8" s="188">
        <v>1132</v>
      </c>
      <c r="L8" s="188">
        <v>1131</v>
      </c>
      <c r="M8" s="188">
        <v>1128</v>
      </c>
      <c r="N8" s="188">
        <v>1130</v>
      </c>
      <c r="O8" s="188">
        <v>1131</v>
      </c>
      <c r="P8" s="188">
        <v>1129</v>
      </c>
      <c r="Q8" s="188">
        <v>1128</v>
      </c>
      <c r="R8" s="188">
        <v>1127</v>
      </c>
      <c r="S8" s="188">
        <v>1129</v>
      </c>
      <c r="T8" s="188">
        <v>1131</v>
      </c>
      <c r="U8" s="188">
        <v>1132</v>
      </c>
      <c r="V8" s="188">
        <v>1131</v>
      </c>
      <c r="W8" s="188">
        <v>1130</v>
      </c>
      <c r="X8" s="188">
        <v>1130</v>
      </c>
      <c r="Y8" s="188">
        <v>1130</v>
      </c>
      <c r="Z8" s="188">
        <v>27157</v>
      </c>
    </row>
    <row r="9" spans="1:26" x14ac:dyDescent="0.2">
      <c r="A9" s="187">
        <v>44745</v>
      </c>
      <c r="B9" s="188">
        <v>1144</v>
      </c>
      <c r="C9" s="188">
        <v>1144</v>
      </c>
      <c r="D9" s="188">
        <v>1144</v>
      </c>
      <c r="E9" s="188">
        <v>1144</v>
      </c>
      <c r="F9" s="188">
        <v>1144</v>
      </c>
      <c r="G9" s="188">
        <v>1145</v>
      </c>
      <c r="H9" s="188">
        <v>1146</v>
      </c>
      <c r="I9" s="188">
        <v>1146</v>
      </c>
      <c r="J9" s="188">
        <v>1144</v>
      </c>
      <c r="K9" s="188">
        <v>1144</v>
      </c>
      <c r="L9" s="188">
        <v>1145</v>
      </c>
      <c r="M9" s="188">
        <v>1145</v>
      </c>
      <c r="N9" s="188">
        <v>1144</v>
      </c>
      <c r="O9" s="188">
        <v>1144</v>
      </c>
      <c r="P9" s="188">
        <v>1144</v>
      </c>
      <c r="Q9" s="188">
        <v>1145</v>
      </c>
      <c r="R9" s="188">
        <v>1141</v>
      </c>
      <c r="S9" s="188">
        <v>1138</v>
      </c>
      <c r="T9" s="188">
        <v>1140</v>
      </c>
      <c r="U9" s="188">
        <v>1142</v>
      </c>
      <c r="V9" s="188">
        <v>1143</v>
      </c>
      <c r="W9" s="188">
        <v>1142</v>
      </c>
      <c r="X9" s="188">
        <v>1143</v>
      </c>
      <c r="Y9" s="188">
        <v>1142</v>
      </c>
      <c r="Z9" s="188">
        <v>27443</v>
      </c>
    </row>
    <row r="10" spans="1:26" x14ac:dyDescent="0.2">
      <c r="A10" s="187">
        <v>44746</v>
      </c>
      <c r="B10" s="188">
        <v>1139</v>
      </c>
      <c r="C10" s="188">
        <v>1139</v>
      </c>
      <c r="D10" s="188">
        <v>1140</v>
      </c>
      <c r="E10" s="188">
        <v>1140</v>
      </c>
      <c r="F10" s="188">
        <v>1142</v>
      </c>
      <c r="G10" s="188">
        <v>1144</v>
      </c>
      <c r="H10" s="188">
        <v>1145</v>
      </c>
      <c r="I10" s="188">
        <v>1145</v>
      </c>
      <c r="J10" s="188">
        <v>1142</v>
      </c>
      <c r="K10" s="188">
        <v>1142</v>
      </c>
      <c r="L10" s="188">
        <v>1142</v>
      </c>
      <c r="M10" s="188">
        <v>1140</v>
      </c>
      <c r="N10" s="188">
        <v>1139</v>
      </c>
      <c r="O10" s="188">
        <v>1138</v>
      </c>
      <c r="P10" s="188">
        <v>1137</v>
      </c>
      <c r="Q10" s="188">
        <v>1136</v>
      </c>
      <c r="R10" s="188">
        <v>1136</v>
      </c>
      <c r="S10" s="188">
        <v>1136</v>
      </c>
      <c r="T10" s="188">
        <v>1135</v>
      </c>
      <c r="U10" s="188">
        <v>1135</v>
      </c>
      <c r="V10" s="188">
        <v>1137</v>
      </c>
      <c r="W10" s="188">
        <v>1137</v>
      </c>
      <c r="X10" s="188">
        <v>1138</v>
      </c>
      <c r="Y10" s="188">
        <v>1138</v>
      </c>
      <c r="Z10" s="188">
        <v>27342</v>
      </c>
    </row>
    <row r="11" spans="1:26" x14ac:dyDescent="0.2">
      <c r="A11" s="187">
        <v>44747</v>
      </c>
      <c r="B11" s="188">
        <v>1139</v>
      </c>
      <c r="C11" s="188">
        <v>1141</v>
      </c>
      <c r="D11" s="188">
        <v>1141</v>
      </c>
      <c r="E11" s="188">
        <v>1141</v>
      </c>
      <c r="F11" s="188">
        <v>1140</v>
      </c>
      <c r="G11" s="188">
        <v>1140</v>
      </c>
      <c r="H11" s="188">
        <v>1140</v>
      </c>
      <c r="I11" s="188">
        <v>1142</v>
      </c>
      <c r="J11" s="188">
        <v>1141</v>
      </c>
      <c r="K11" s="188">
        <v>1140</v>
      </c>
      <c r="L11" s="188">
        <v>1142</v>
      </c>
      <c r="M11" s="188">
        <v>1139</v>
      </c>
      <c r="N11" s="188">
        <v>1135</v>
      </c>
      <c r="O11" s="188">
        <v>1134</v>
      </c>
      <c r="P11" s="188">
        <v>1134</v>
      </c>
      <c r="Q11" s="188">
        <v>1134</v>
      </c>
      <c r="R11" s="188">
        <v>1135</v>
      </c>
      <c r="S11" s="188">
        <v>1136</v>
      </c>
      <c r="T11" s="188">
        <v>1135</v>
      </c>
      <c r="U11" s="188">
        <v>1134</v>
      </c>
      <c r="V11" s="188">
        <v>1137</v>
      </c>
      <c r="W11" s="188">
        <v>1136</v>
      </c>
      <c r="X11" s="188">
        <v>1136</v>
      </c>
      <c r="Y11" s="188">
        <v>1137</v>
      </c>
      <c r="Z11" s="188">
        <v>27309</v>
      </c>
    </row>
    <row r="12" spans="1:26" x14ac:dyDescent="0.2">
      <c r="A12" s="187">
        <v>44748</v>
      </c>
      <c r="B12" s="188">
        <v>1136</v>
      </c>
      <c r="C12" s="188">
        <v>1138</v>
      </c>
      <c r="D12" s="188">
        <v>1140</v>
      </c>
      <c r="E12" s="188">
        <v>1140</v>
      </c>
      <c r="F12" s="188">
        <v>1141</v>
      </c>
      <c r="G12" s="188">
        <v>1142</v>
      </c>
      <c r="H12" s="188">
        <v>1142</v>
      </c>
      <c r="I12" s="188">
        <v>1140</v>
      </c>
      <c r="J12" s="188">
        <v>1141</v>
      </c>
      <c r="K12" s="188">
        <v>1141</v>
      </c>
      <c r="L12" s="188">
        <v>1139</v>
      </c>
      <c r="M12" s="188">
        <v>1138</v>
      </c>
      <c r="N12" s="188">
        <v>1135</v>
      </c>
      <c r="O12" s="188">
        <v>1133</v>
      </c>
      <c r="P12" s="188">
        <v>1131</v>
      </c>
      <c r="Q12" s="188">
        <v>1132</v>
      </c>
      <c r="R12" s="188">
        <v>1132</v>
      </c>
      <c r="S12" s="188">
        <v>1132</v>
      </c>
      <c r="T12" s="188">
        <v>1133</v>
      </c>
      <c r="U12" s="188">
        <v>1133</v>
      </c>
      <c r="V12" s="188">
        <v>1136</v>
      </c>
      <c r="W12" s="188">
        <v>1136</v>
      </c>
      <c r="X12" s="188">
        <v>1136</v>
      </c>
      <c r="Y12" s="188">
        <v>1135</v>
      </c>
      <c r="Z12" s="188">
        <v>27282</v>
      </c>
    </row>
    <row r="13" spans="1:26" x14ac:dyDescent="0.2">
      <c r="A13" s="187">
        <v>44749</v>
      </c>
      <c r="B13" s="188">
        <v>1135</v>
      </c>
      <c r="C13" s="188">
        <v>1137</v>
      </c>
      <c r="D13" s="188">
        <v>1136</v>
      </c>
      <c r="E13" s="188">
        <v>1136</v>
      </c>
      <c r="F13" s="188">
        <v>1137</v>
      </c>
      <c r="G13" s="188">
        <v>1137</v>
      </c>
      <c r="H13" s="188">
        <v>1137</v>
      </c>
      <c r="I13" s="188">
        <v>1136</v>
      </c>
      <c r="J13" s="188">
        <v>1135</v>
      </c>
      <c r="K13" s="188">
        <v>1137</v>
      </c>
      <c r="L13" s="188">
        <v>1136</v>
      </c>
      <c r="M13" s="188">
        <v>1136</v>
      </c>
      <c r="N13" s="188">
        <v>1135</v>
      </c>
      <c r="O13" s="188">
        <v>1134</v>
      </c>
      <c r="P13" s="188">
        <v>1133</v>
      </c>
      <c r="Q13" s="188">
        <v>1133</v>
      </c>
      <c r="R13" s="188">
        <v>1132</v>
      </c>
      <c r="S13" s="188">
        <v>1134</v>
      </c>
      <c r="T13" s="188">
        <v>1135</v>
      </c>
      <c r="U13" s="188">
        <v>1135</v>
      </c>
      <c r="V13" s="188">
        <v>1134</v>
      </c>
      <c r="W13" s="188">
        <v>1133</v>
      </c>
      <c r="X13" s="188">
        <v>1135</v>
      </c>
      <c r="Y13" s="188">
        <v>1137</v>
      </c>
      <c r="Z13" s="188">
        <v>27245</v>
      </c>
    </row>
    <row r="14" spans="1:26" x14ac:dyDescent="0.2">
      <c r="A14" s="187">
        <v>44750</v>
      </c>
      <c r="B14" s="188">
        <v>1133</v>
      </c>
      <c r="C14" s="188">
        <v>1133</v>
      </c>
      <c r="D14" s="188">
        <v>1134</v>
      </c>
      <c r="E14" s="188">
        <v>1134</v>
      </c>
      <c r="F14" s="188">
        <v>1134</v>
      </c>
      <c r="G14" s="188">
        <v>1135</v>
      </c>
      <c r="H14" s="188">
        <v>1135</v>
      </c>
      <c r="I14" s="188">
        <v>1133</v>
      </c>
      <c r="J14" s="188">
        <v>1132</v>
      </c>
      <c r="K14" s="188">
        <v>1131</v>
      </c>
      <c r="L14" s="188">
        <v>1133</v>
      </c>
      <c r="M14" s="188">
        <v>1132</v>
      </c>
      <c r="N14" s="188">
        <v>1131</v>
      </c>
      <c r="O14" s="188">
        <v>1130</v>
      </c>
      <c r="P14" s="188">
        <v>1127</v>
      </c>
      <c r="Q14" s="188">
        <v>1124</v>
      </c>
      <c r="R14" s="188">
        <v>1123</v>
      </c>
      <c r="S14" s="188">
        <v>1123</v>
      </c>
      <c r="T14" s="188">
        <v>1124</v>
      </c>
      <c r="U14" s="188">
        <v>1124</v>
      </c>
      <c r="V14" s="188">
        <v>1127</v>
      </c>
      <c r="W14" s="188">
        <v>1127</v>
      </c>
      <c r="X14" s="188">
        <v>1127</v>
      </c>
      <c r="Y14" s="188">
        <v>1128</v>
      </c>
      <c r="Z14" s="188">
        <v>27114</v>
      </c>
    </row>
    <row r="15" spans="1:26" x14ac:dyDescent="0.2">
      <c r="A15" s="187">
        <v>44751</v>
      </c>
      <c r="B15" s="188">
        <v>1139</v>
      </c>
      <c r="C15" s="188">
        <v>1139</v>
      </c>
      <c r="D15" s="188">
        <v>1139</v>
      </c>
      <c r="E15" s="188">
        <v>1139</v>
      </c>
      <c r="F15" s="188">
        <v>1139</v>
      </c>
      <c r="G15" s="188">
        <v>1139</v>
      </c>
      <c r="H15" s="188">
        <v>1140</v>
      </c>
      <c r="I15" s="188">
        <v>1141</v>
      </c>
      <c r="J15" s="188">
        <v>1141</v>
      </c>
      <c r="K15" s="188">
        <v>1141</v>
      </c>
      <c r="L15" s="188">
        <v>1140</v>
      </c>
      <c r="M15" s="188">
        <v>1140</v>
      </c>
      <c r="N15" s="188">
        <v>1140</v>
      </c>
      <c r="O15" s="188">
        <v>1141</v>
      </c>
      <c r="P15" s="188">
        <v>1142</v>
      </c>
      <c r="Q15" s="188">
        <v>1142</v>
      </c>
      <c r="R15" s="188">
        <v>1141</v>
      </c>
      <c r="S15" s="188">
        <v>1141</v>
      </c>
      <c r="T15" s="188">
        <v>1142</v>
      </c>
      <c r="U15" s="188">
        <v>1141</v>
      </c>
      <c r="V15" s="188">
        <v>1141</v>
      </c>
      <c r="W15" s="188">
        <v>1140</v>
      </c>
      <c r="X15" s="188">
        <v>1139</v>
      </c>
      <c r="Y15" s="188">
        <v>1138</v>
      </c>
      <c r="Z15" s="188">
        <v>27365</v>
      </c>
    </row>
    <row r="16" spans="1:26" x14ac:dyDescent="0.2">
      <c r="A16" s="187">
        <v>44752</v>
      </c>
      <c r="B16" s="188">
        <v>1132</v>
      </c>
      <c r="C16" s="188">
        <v>1133</v>
      </c>
      <c r="D16" s="188">
        <v>1133</v>
      </c>
      <c r="E16" s="188">
        <v>1134</v>
      </c>
      <c r="F16" s="188">
        <v>1133</v>
      </c>
      <c r="G16" s="188">
        <v>1134</v>
      </c>
      <c r="H16" s="188">
        <v>1134</v>
      </c>
      <c r="I16" s="188">
        <v>1134</v>
      </c>
      <c r="J16" s="188">
        <v>1136</v>
      </c>
      <c r="K16" s="188">
        <v>1135</v>
      </c>
      <c r="L16" s="188">
        <v>1133</v>
      </c>
      <c r="M16" s="188">
        <v>1133</v>
      </c>
      <c r="N16" s="188">
        <v>1132</v>
      </c>
      <c r="O16" s="188">
        <v>1131</v>
      </c>
      <c r="P16" s="188">
        <v>1131</v>
      </c>
      <c r="Q16" s="188">
        <v>1130</v>
      </c>
      <c r="R16" s="188">
        <v>1129</v>
      </c>
      <c r="S16" s="188">
        <v>1127</v>
      </c>
      <c r="T16" s="188">
        <v>1128</v>
      </c>
      <c r="U16" s="188">
        <v>1130</v>
      </c>
      <c r="V16" s="188">
        <v>1131</v>
      </c>
      <c r="W16" s="188">
        <v>1131</v>
      </c>
      <c r="X16" s="188">
        <v>1131</v>
      </c>
      <c r="Y16" s="188">
        <v>1133</v>
      </c>
      <c r="Z16" s="188">
        <v>27168</v>
      </c>
    </row>
    <row r="17" spans="1:26" x14ac:dyDescent="0.2">
      <c r="A17" s="187">
        <v>44753</v>
      </c>
      <c r="B17" s="188">
        <v>1131</v>
      </c>
      <c r="C17" s="188">
        <v>1132</v>
      </c>
      <c r="D17" s="188">
        <v>1133</v>
      </c>
      <c r="E17" s="188">
        <v>1133</v>
      </c>
      <c r="F17" s="188">
        <v>1134</v>
      </c>
      <c r="G17" s="188">
        <v>1135</v>
      </c>
      <c r="H17" s="188">
        <v>1133</v>
      </c>
      <c r="I17" s="188">
        <v>1135</v>
      </c>
      <c r="J17" s="188">
        <v>1135</v>
      </c>
      <c r="K17" s="188">
        <v>1135</v>
      </c>
      <c r="L17" s="188">
        <v>1133</v>
      </c>
      <c r="M17" s="188">
        <v>1131</v>
      </c>
      <c r="N17" s="188">
        <v>1132</v>
      </c>
      <c r="O17" s="188">
        <v>1131</v>
      </c>
      <c r="P17" s="188">
        <v>1130</v>
      </c>
      <c r="Q17" s="188">
        <v>1130</v>
      </c>
      <c r="R17" s="188">
        <v>1129</v>
      </c>
      <c r="S17" s="188">
        <v>1127</v>
      </c>
      <c r="T17" s="188">
        <v>1126</v>
      </c>
      <c r="U17" s="188">
        <v>1126</v>
      </c>
      <c r="V17" s="188">
        <v>1127</v>
      </c>
      <c r="W17" s="188">
        <v>1128</v>
      </c>
      <c r="X17" s="188">
        <v>1130</v>
      </c>
      <c r="Y17" s="188">
        <v>1131</v>
      </c>
      <c r="Z17" s="188">
        <v>27147</v>
      </c>
    </row>
    <row r="18" spans="1:26" x14ac:dyDescent="0.2">
      <c r="A18" s="187">
        <v>44754</v>
      </c>
      <c r="B18" s="188">
        <v>1141</v>
      </c>
      <c r="C18" s="188">
        <v>1139</v>
      </c>
      <c r="D18" s="188">
        <v>1138</v>
      </c>
      <c r="E18" s="188">
        <v>1140</v>
      </c>
      <c r="F18" s="188">
        <v>1141</v>
      </c>
      <c r="G18" s="188">
        <v>1142</v>
      </c>
      <c r="H18" s="188">
        <v>1136</v>
      </c>
      <c r="I18" s="188">
        <v>1137</v>
      </c>
      <c r="J18" s="188">
        <v>1139</v>
      </c>
      <c r="K18" s="188">
        <v>1141</v>
      </c>
      <c r="L18" s="188">
        <v>1142</v>
      </c>
      <c r="M18" s="188">
        <v>1139</v>
      </c>
      <c r="N18" s="188">
        <v>1137</v>
      </c>
      <c r="O18" s="188">
        <v>1135</v>
      </c>
      <c r="P18" s="188">
        <v>1135</v>
      </c>
      <c r="Q18" s="188">
        <v>1134</v>
      </c>
      <c r="R18" s="188">
        <v>1134</v>
      </c>
      <c r="S18" s="188">
        <v>1132</v>
      </c>
      <c r="T18" s="188">
        <v>1132</v>
      </c>
      <c r="U18" s="188">
        <v>1135</v>
      </c>
      <c r="V18" s="188">
        <v>1135</v>
      </c>
      <c r="W18" s="188">
        <v>1134</v>
      </c>
      <c r="X18" s="188">
        <v>1135</v>
      </c>
      <c r="Y18" s="188">
        <v>1136</v>
      </c>
      <c r="Z18" s="188">
        <v>27289</v>
      </c>
    </row>
    <row r="19" spans="1:26" x14ac:dyDescent="0.2">
      <c r="A19" s="187">
        <v>44755</v>
      </c>
      <c r="B19" s="188">
        <v>1134</v>
      </c>
      <c r="C19" s="188">
        <v>1132</v>
      </c>
      <c r="D19" s="188">
        <v>1132</v>
      </c>
      <c r="E19" s="188">
        <v>1130</v>
      </c>
      <c r="F19" s="188">
        <v>1131</v>
      </c>
      <c r="G19" s="188">
        <v>1132</v>
      </c>
      <c r="H19" s="188">
        <v>1133</v>
      </c>
      <c r="I19" s="188">
        <v>1133</v>
      </c>
      <c r="J19" s="188">
        <v>1133</v>
      </c>
      <c r="K19" s="188">
        <v>1132</v>
      </c>
      <c r="L19" s="188">
        <v>1134</v>
      </c>
      <c r="M19" s="188">
        <v>1132</v>
      </c>
      <c r="N19" s="188">
        <v>1132</v>
      </c>
      <c r="O19" s="188">
        <v>1130</v>
      </c>
      <c r="P19" s="188">
        <v>1130</v>
      </c>
      <c r="Q19" s="188">
        <v>1127</v>
      </c>
      <c r="R19" s="188">
        <v>1126</v>
      </c>
      <c r="S19" s="188">
        <v>1125</v>
      </c>
      <c r="T19" s="188">
        <v>1125</v>
      </c>
      <c r="U19" s="188">
        <v>1125</v>
      </c>
      <c r="V19" s="188">
        <v>1125</v>
      </c>
      <c r="W19" s="188">
        <v>1125</v>
      </c>
      <c r="X19" s="188">
        <v>1126</v>
      </c>
      <c r="Y19" s="188">
        <v>1128</v>
      </c>
      <c r="Z19" s="188">
        <v>27112</v>
      </c>
    </row>
    <row r="20" spans="1:26" x14ac:dyDescent="0.2">
      <c r="A20" s="187">
        <v>44756</v>
      </c>
      <c r="B20" s="188">
        <v>1136</v>
      </c>
      <c r="C20" s="188">
        <v>1137</v>
      </c>
      <c r="D20" s="188">
        <v>1138</v>
      </c>
      <c r="E20" s="188">
        <v>1137</v>
      </c>
      <c r="F20" s="188">
        <v>1136</v>
      </c>
      <c r="G20" s="188">
        <v>1136</v>
      </c>
      <c r="H20" s="188">
        <v>1136</v>
      </c>
      <c r="I20" s="188">
        <v>1137</v>
      </c>
      <c r="J20" s="188">
        <v>1133</v>
      </c>
      <c r="K20" s="188">
        <v>1134</v>
      </c>
      <c r="L20" s="188">
        <v>1134</v>
      </c>
      <c r="M20" s="188">
        <v>1134</v>
      </c>
      <c r="N20" s="188">
        <v>1133</v>
      </c>
      <c r="O20" s="188">
        <v>1133</v>
      </c>
      <c r="P20" s="188">
        <v>1133</v>
      </c>
      <c r="Q20" s="188">
        <v>1131</v>
      </c>
      <c r="R20" s="188">
        <v>1129</v>
      </c>
      <c r="S20" s="188">
        <v>1129</v>
      </c>
      <c r="T20" s="188">
        <v>1129</v>
      </c>
      <c r="U20" s="188">
        <v>1130</v>
      </c>
      <c r="V20" s="188">
        <v>1129</v>
      </c>
      <c r="W20" s="188">
        <v>1129</v>
      </c>
      <c r="X20" s="188">
        <v>1131</v>
      </c>
      <c r="Y20" s="188">
        <v>1131</v>
      </c>
      <c r="Z20" s="188">
        <v>27195</v>
      </c>
    </row>
    <row r="21" spans="1:26" x14ac:dyDescent="0.2">
      <c r="A21" s="187">
        <v>44757</v>
      </c>
      <c r="B21" s="188">
        <v>1130</v>
      </c>
      <c r="C21" s="188">
        <v>1132</v>
      </c>
      <c r="D21" s="188">
        <v>1135</v>
      </c>
      <c r="E21" s="188">
        <v>1134</v>
      </c>
      <c r="F21" s="188">
        <v>1133</v>
      </c>
      <c r="G21" s="188">
        <v>1133</v>
      </c>
      <c r="H21" s="188">
        <v>1134</v>
      </c>
      <c r="I21" s="188">
        <v>1134</v>
      </c>
      <c r="J21" s="188">
        <v>1134</v>
      </c>
      <c r="K21" s="188">
        <v>1134</v>
      </c>
      <c r="L21" s="188">
        <v>1134</v>
      </c>
      <c r="M21" s="188">
        <v>1133</v>
      </c>
      <c r="N21" s="188">
        <v>1133</v>
      </c>
      <c r="O21" s="188">
        <v>1132</v>
      </c>
      <c r="P21" s="188">
        <v>1131</v>
      </c>
      <c r="Q21" s="188">
        <v>1129</v>
      </c>
      <c r="R21" s="188">
        <v>1129</v>
      </c>
      <c r="S21" s="188">
        <v>1127</v>
      </c>
      <c r="T21" s="188">
        <v>1127</v>
      </c>
      <c r="U21" s="188">
        <v>1128</v>
      </c>
      <c r="V21" s="188">
        <v>1128</v>
      </c>
      <c r="W21" s="188">
        <v>1128</v>
      </c>
      <c r="X21" s="188">
        <v>1129</v>
      </c>
      <c r="Y21" s="188">
        <v>1130</v>
      </c>
      <c r="Z21" s="188">
        <v>27151</v>
      </c>
    </row>
    <row r="22" spans="1:26" x14ac:dyDescent="0.2">
      <c r="A22" s="187">
        <v>44758</v>
      </c>
      <c r="B22" s="188">
        <v>1143</v>
      </c>
      <c r="C22" s="188">
        <v>1144</v>
      </c>
      <c r="D22" s="188">
        <v>1147</v>
      </c>
      <c r="E22" s="188">
        <v>1147</v>
      </c>
      <c r="F22" s="188">
        <v>1135</v>
      </c>
      <c r="G22" s="188">
        <v>1120</v>
      </c>
      <c r="H22" s="188">
        <v>1121</v>
      </c>
      <c r="I22" s="188">
        <v>1123</v>
      </c>
      <c r="J22" s="188">
        <v>1123</v>
      </c>
      <c r="K22" s="188">
        <v>1121</v>
      </c>
      <c r="L22" s="188">
        <v>1119</v>
      </c>
      <c r="M22" s="188">
        <v>1118</v>
      </c>
      <c r="N22" s="188">
        <v>1118</v>
      </c>
      <c r="O22" s="188">
        <v>1117</v>
      </c>
      <c r="P22" s="188">
        <v>1117</v>
      </c>
      <c r="Q22" s="188">
        <v>1116</v>
      </c>
      <c r="R22" s="188">
        <v>1116</v>
      </c>
      <c r="S22" s="188">
        <v>1114</v>
      </c>
      <c r="T22" s="188">
        <v>1113</v>
      </c>
      <c r="U22" s="188">
        <v>1112</v>
      </c>
      <c r="V22" s="188">
        <v>1111</v>
      </c>
      <c r="W22" s="188">
        <v>1112</v>
      </c>
      <c r="X22" s="188">
        <v>1113</v>
      </c>
      <c r="Y22" s="188">
        <v>1115</v>
      </c>
      <c r="Z22" s="188">
        <v>26935</v>
      </c>
    </row>
    <row r="23" spans="1:26" x14ac:dyDescent="0.2">
      <c r="A23" s="187">
        <v>44759</v>
      </c>
      <c r="B23" s="188">
        <v>1105</v>
      </c>
      <c r="C23" s="188">
        <v>1107</v>
      </c>
      <c r="D23" s="188">
        <v>1108</v>
      </c>
      <c r="E23" s="188">
        <v>1113</v>
      </c>
      <c r="F23" s="188">
        <v>1114</v>
      </c>
      <c r="G23" s="188">
        <v>1111</v>
      </c>
      <c r="H23" s="188">
        <v>1109</v>
      </c>
      <c r="I23" s="188">
        <v>1111</v>
      </c>
      <c r="J23" s="188">
        <v>1111</v>
      </c>
      <c r="K23" s="188">
        <v>1111</v>
      </c>
      <c r="L23" s="188">
        <v>1109</v>
      </c>
      <c r="M23" s="188">
        <v>1106</v>
      </c>
      <c r="N23" s="188">
        <v>1105</v>
      </c>
      <c r="O23" s="188">
        <v>1105</v>
      </c>
      <c r="P23" s="188">
        <v>1105</v>
      </c>
      <c r="Q23" s="188">
        <v>1105</v>
      </c>
      <c r="R23" s="188">
        <v>1105</v>
      </c>
      <c r="S23" s="188">
        <v>1105</v>
      </c>
      <c r="T23" s="188">
        <v>1103</v>
      </c>
      <c r="U23" s="188">
        <v>1102</v>
      </c>
      <c r="V23" s="188">
        <v>1104</v>
      </c>
      <c r="W23" s="188">
        <v>1104</v>
      </c>
      <c r="X23" s="188">
        <v>1105</v>
      </c>
      <c r="Y23" s="188">
        <v>1105</v>
      </c>
      <c r="Z23" s="188">
        <v>26568</v>
      </c>
    </row>
    <row r="24" spans="1:26" x14ac:dyDescent="0.2">
      <c r="A24" s="187">
        <v>44760</v>
      </c>
      <c r="B24" s="188">
        <v>1105</v>
      </c>
      <c r="C24" s="188">
        <v>1107</v>
      </c>
      <c r="D24" s="188">
        <v>1108</v>
      </c>
      <c r="E24" s="188">
        <v>1107</v>
      </c>
      <c r="F24" s="188">
        <v>1109</v>
      </c>
      <c r="G24" s="188">
        <v>1110</v>
      </c>
      <c r="H24" s="188">
        <v>1108</v>
      </c>
      <c r="I24" s="188">
        <v>1106</v>
      </c>
      <c r="J24" s="188">
        <v>1107</v>
      </c>
      <c r="K24" s="188">
        <v>1106</v>
      </c>
      <c r="L24" s="188">
        <v>1107</v>
      </c>
      <c r="M24" s="188">
        <v>1100</v>
      </c>
      <c r="N24" s="188">
        <v>1099</v>
      </c>
      <c r="O24" s="188">
        <v>1098</v>
      </c>
      <c r="P24" s="188">
        <v>1097</v>
      </c>
      <c r="Q24" s="188">
        <v>1098</v>
      </c>
      <c r="R24" s="188">
        <v>1097</v>
      </c>
      <c r="S24" s="188">
        <v>1099</v>
      </c>
      <c r="T24" s="188">
        <v>1097</v>
      </c>
      <c r="U24" s="188">
        <v>1095</v>
      </c>
      <c r="V24" s="188">
        <v>1098</v>
      </c>
      <c r="W24" s="188">
        <v>1101</v>
      </c>
      <c r="X24" s="188">
        <v>1102</v>
      </c>
      <c r="Y24" s="188">
        <v>1103</v>
      </c>
      <c r="Z24" s="188">
        <v>26464</v>
      </c>
    </row>
    <row r="25" spans="1:26" x14ac:dyDescent="0.2">
      <c r="A25" s="187">
        <v>44761</v>
      </c>
      <c r="B25" s="188">
        <v>1111</v>
      </c>
      <c r="C25" s="188">
        <v>1111</v>
      </c>
      <c r="D25" s="188">
        <v>1113</v>
      </c>
      <c r="E25" s="188">
        <v>1114</v>
      </c>
      <c r="F25" s="188">
        <v>1114</v>
      </c>
      <c r="G25" s="188">
        <v>1113</v>
      </c>
      <c r="H25" s="188">
        <v>1113</v>
      </c>
      <c r="I25" s="188">
        <v>1110</v>
      </c>
      <c r="J25" s="188">
        <v>1112</v>
      </c>
      <c r="K25" s="188">
        <v>1113</v>
      </c>
      <c r="L25" s="188">
        <v>1114</v>
      </c>
      <c r="M25" s="188">
        <v>1115</v>
      </c>
      <c r="N25" s="188">
        <v>1109</v>
      </c>
      <c r="O25" s="188">
        <v>1107</v>
      </c>
      <c r="P25" s="188">
        <v>1105</v>
      </c>
      <c r="Q25" s="188">
        <v>1105</v>
      </c>
      <c r="R25" s="188">
        <v>1103</v>
      </c>
      <c r="S25" s="188">
        <v>1104</v>
      </c>
      <c r="T25" s="188">
        <v>1105</v>
      </c>
      <c r="U25" s="188">
        <v>1105</v>
      </c>
      <c r="V25" s="188">
        <v>1106</v>
      </c>
      <c r="W25" s="188">
        <v>1109</v>
      </c>
      <c r="X25" s="188">
        <v>1110</v>
      </c>
      <c r="Y25" s="188">
        <v>1111</v>
      </c>
      <c r="Z25" s="188">
        <v>26632</v>
      </c>
    </row>
    <row r="26" spans="1:26" x14ac:dyDescent="0.2">
      <c r="A26" s="187">
        <v>44762</v>
      </c>
      <c r="B26" s="188">
        <v>1107</v>
      </c>
      <c r="C26" s="188">
        <v>1105</v>
      </c>
      <c r="D26" s="188">
        <v>1104</v>
      </c>
      <c r="E26" s="188">
        <v>1106</v>
      </c>
      <c r="F26" s="188">
        <v>1107</v>
      </c>
      <c r="G26" s="188">
        <v>1108</v>
      </c>
      <c r="H26" s="188">
        <v>1107</v>
      </c>
      <c r="I26" s="188">
        <v>1105</v>
      </c>
      <c r="J26" s="188">
        <v>1105</v>
      </c>
      <c r="K26" s="188">
        <v>1107</v>
      </c>
      <c r="L26" s="188">
        <v>1107</v>
      </c>
      <c r="M26" s="188">
        <v>1105</v>
      </c>
      <c r="N26" s="188">
        <v>1103</v>
      </c>
      <c r="O26" s="188">
        <v>1097</v>
      </c>
      <c r="P26" s="188">
        <v>1094</v>
      </c>
      <c r="Q26" s="188">
        <v>1092</v>
      </c>
      <c r="R26" s="188">
        <v>1091</v>
      </c>
      <c r="S26" s="188">
        <v>1094</v>
      </c>
      <c r="T26" s="188">
        <v>1096</v>
      </c>
      <c r="U26" s="188">
        <v>1099</v>
      </c>
      <c r="V26" s="188">
        <v>1100</v>
      </c>
      <c r="W26" s="188">
        <v>1097</v>
      </c>
      <c r="X26" s="188">
        <v>1101</v>
      </c>
      <c r="Y26" s="188">
        <v>1102</v>
      </c>
      <c r="Z26" s="188">
        <v>26439</v>
      </c>
    </row>
    <row r="27" spans="1:26" x14ac:dyDescent="0.2">
      <c r="A27" s="187">
        <v>44763</v>
      </c>
      <c r="B27" s="188">
        <v>1106</v>
      </c>
      <c r="C27" s="188">
        <v>1107</v>
      </c>
      <c r="D27" s="188">
        <v>1107</v>
      </c>
      <c r="E27" s="188">
        <v>1108</v>
      </c>
      <c r="F27" s="188">
        <v>1110</v>
      </c>
      <c r="G27" s="188">
        <v>1109</v>
      </c>
      <c r="H27" s="188">
        <v>1109</v>
      </c>
      <c r="I27" s="188">
        <v>1107</v>
      </c>
      <c r="J27" s="188">
        <v>1104</v>
      </c>
      <c r="K27" s="188">
        <v>1107</v>
      </c>
      <c r="L27" s="188">
        <v>1108</v>
      </c>
      <c r="M27" s="188">
        <v>1106</v>
      </c>
      <c r="N27" s="188">
        <v>1104</v>
      </c>
      <c r="O27" s="188">
        <v>1104</v>
      </c>
      <c r="P27" s="188">
        <v>1099</v>
      </c>
      <c r="Q27" s="188">
        <v>1096</v>
      </c>
      <c r="R27" s="188">
        <v>1096</v>
      </c>
      <c r="S27" s="188">
        <v>1095</v>
      </c>
      <c r="T27" s="188">
        <v>1098</v>
      </c>
      <c r="U27" s="188">
        <v>1099</v>
      </c>
      <c r="V27" s="188">
        <v>1101</v>
      </c>
      <c r="W27" s="188">
        <v>1102</v>
      </c>
      <c r="X27" s="188">
        <v>1106</v>
      </c>
      <c r="Y27" s="188">
        <v>1105</v>
      </c>
      <c r="Z27" s="188">
        <v>26493</v>
      </c>
    </row>
    <row r="28" spans="1:26" x14ac:dyDescent="0.2">
      <c r="A28" s="187">
        <v>44764</v>
      </c>
      <c r="B28" s="188">
        <v>1098</v>
      </c>
      <c r="C28" s="188">
        <v>1097</v>
      </c>
      <c r="D28" s="188">
        <v>1098</v>
      </c>
      <c r="E28" s="188">
        <v>1097</v>
      </c>
      <c r="F28" s="188">
        <v>1100</v>
      </c>
      <c r="G28" s="188">
        <v>1103</v>
      </c>
      <c r="H28" s="188">
        <v>1103</v>
      </c>
      <c r="I28" s="188">
        <v>1103</v>
      </c>
      <c r="J28" s="188">
        <v>1101</v>
      </c>
      <c r="K28" s="188">
        <v>1099</v>
      </c>
      <c r="L28" s="188">
        <v>1099</v>
      </c>
      <c r="M28" s="188">
        <v>1099</v>
      </c>
      <c r="N28" s="188">
        <v>1096</v>
      </c>
      <c r="O28" s="188">
        <v>1096</v>
      </c>
      <c r="P28" s="188">
        <v>1092</v>
      </c>
      <c r="Q28" s="188">
        <v>1087</v>
      </c>
      <c r="R28" s="188">
        <v>1087</v>
      </c>
      <c r="S28" s="188">
        <v>1088</v>
      </c>
      <c r="T28" s="188">
        <v>1088</v>
      </c>
      <c r="U28" s="188">
        <v>1091</v>
      </c>
      <c r="V28" s="188">
        <v>1095</v>
      </c>
      <c r="W28" s="188">
        <v>1095</v>
      </c>
      <c r="X28" s="188">
        <v>1095</v>
      </c>
      <c r="Y28" s="188">
        <v>1097</v>
      </c>
      <c r="Z28" s="188">
        <v>26304</v>
      </c>
    </row>
    <row r="29" spans="1:26" x14ac:dyDescent="0.2">
      <c r="A29" s="187">
        <v>44765</v>
      </c>
      <c r="B29" s="188">
        <v>1105</v>
      </c>
      <c r="C29" s="188">
        <v>1104</v>
      </c>
      <c r="D29" s="188">
        <v>1104</v>
      </c>
      <c r="E29" s="188">
        <v>1105</v>
      </c>
      <c r="F29" s="188">
        <v>1104</v>
      </c>
      <c r="G29" s="188">
        <v>1105</v>
      </c>
      <c r="H29" s="188">
        <v>1108</v>
      </c>
      <c r="I29" s="188">
        <v>1108</v>
      </c>
      <c r="J29" s="188">
        <v>1108</v>
      </c>
      <c r="K29" s="188">
        <v>1107</v>
      </c>
      <c r="L29" s="188">
        <v>1106</v>
      </c>
      <c r="M29" s="188">
        <v>1103</v>
      </c>
      <c r="N29" s="188">
        <v>1103</v>
      </c>
      <c r="O29" s="188">
        <v>1100</v>
      </c>
      <c r="P29" s="188">
        <v>1100</v>
      </c>
      <c r="Q29" s="188">
        <v>1095</v>
      </c>
      <c r="R29" s="188">
        <v>1092</v>
      </c>
      <c r="S29" s="188">
        <v>1092</v>
      </c>
      <c r="T29" s="188">
        <v>1094</v>
      </c>
      <c r="U29" s="188">
        <v>1094</v>
      </c>
      <c r="V29" s="188">
        <v>1098</v>
      </c>
      <c r="W29" s="188">
        <v>1100</v>
      </c>
      <c r="X29" s="188">
        <v>1100</v>
      </c>
      <c r="Y29" s="188">
        <v>1102</v>
      </c>
      <c r="Z29" s="188">
        <v>26437</v>
      </c>
    </row>
    <row r="30" spans="1:26" x14ac:dyDescent="0.2">
      <c r="A30" s="187">
        <v>44766</v>
      </c>
      <c r="B30" s="188">
        <v>1106</v>
      </c>
      <c r="C30" s="188">
        <v>1106</v>
      </c>
      <c r="D30" s="188">
        <v>1106</v>
      </c>
      <c r="E30" s="188">
        <v>1105</v>
      </c>
      <c r="F30" s="188">
        <v>1105</v>
      </c>
      <c r="G30" s="188">
        <v>1107</v>
      </c>
      <c r="H30" s="188">
        <v>1107</v>
      </c>
      <c r="I30" s="188">
        <v>1109</v>
      </c>
      <c r="J30" s="188">
        <v>1108</v>
      </c>
      <c r="K30" s="188">
        <v>1108</v>
      </c>
      <c r="L30" s="188">
        <v>1106</v>
      </c>
      <c r="M30" s="188">
        <v>1106</v>
      </c>
      <c r="N30" s="188">
        <v>1104</v>
      </c>
      <c r="O30" s="188">
        <v>1104</v>
      </c>
      <c r="P30" s="188">
        <v>1102</v>
      </c>
      <c r="Q30" s="188">
        <v>1099</v>
      </c>
      <c r="R30" s="188">
        <v>1095</v>
      </c>
      <c r="S30" s="188">
        <v>1094</v>
      </c>
      <c r="T30" s="188">
        <v>1095</v>
      </c>
      <c r="U30" s="188">
        <v>1095</v>
      </c>
      <c r="V30" s="188">
        <v>1095</v>
      </c>
      <c r="W30" s="188">
        <v>1098</v>
      </c>
      <c r="X30" s="188">
        <v>1100</v>
      </c>
      <c r="Y30" s="188">
        <v>1102</v>
      </c>
      <c r="Z30" s="188">
        <v>26462</v>
      </c>
    </row>
    <row r="31" spans="1:26" x14ac:dyDescent="0.2">
      <c r="A31" s="187">
        <v>44767</v>
      </c>
      <c r="B31" s="188">
        <v>1116</v>
      </c>
      <c r="C31" s="188">
        <v>1116</v>
      </c>
      <c r="D31" s="188">
        <v>1116</v>
      </c>
      <c r="E31" s="188">
        <v>1116</v>
      </c>
      <c r="F31" s="188">
        <v>1116</v>
      </c>
      <c r="G31" s="188">
        <v>1116</v>
      </c>
      <c r="H31" s="188">
        <v>1114</v>
      </c>
      <c r="I31" s="188">
        <v>1116</v>
      </c>
      <c r="J31" s="188">
        <v>1117</v>
      </c>
      <c r="K31" s="188">
        <v>1117</v>
      </c>
      <c r="L31" s="188">
        <v>1117</v>
      </c>
      <c r="M31" s="188">
        <v>1113</v>
      </c>
      <c r="N31" s="188">
        <v>1112</v>
      </c>
      <c r="O31" s="188">
        <v>1111</v>
      </c>
      <c r="P31" s="188">
        <v>1113</v>
      </c>
      <c r="Q31" s="188">
        <v>1113</v>
      </c>
      <c r="R31" s="188">
        <v>1112</v>
      </c>
      <c r="S31" s="188">
        <v>1112</v>
      </c>
      <c r="T31" s="188">
        <v>1111</v>
      </c>
      <c r="U31" s="188">
        <v>1111</v>
      </c>
      <c r="V31" s="188">
        <v>1113</v>
      </c>
      <c r="W31" s="188">
        <v>1113</v>
      </c>
      <c r="X31" s="188">
        <v>1114</v>
      </c>
      <c r="Y31" s="188">
        <v>1114</v>
      </c>
      <c r="Z31" s="188">
        <v>26739</v>
      </c>
    </row>
    <row r="32" spans="1:26" x14ac:dyDescent="0.2">
      <c r="A32" s="187">
        <v>44768</v>
      </c>
      <c r="B32" s="188">
        <v>1096</v>
      </c>
      <c r="C32" s="188">
        <v>1098</v>
      </c>
      <c r="D32" s="188">
        <v>1097</v>
      </c>
      <c r="E32" s="188">
        <v>1097</v>
      </c>
      <c r="F32" s="188">
        <v>1097</v>
      </c>
      <c r="G32" s="188">
        <v>1097</v>
      </c>
      <c r="H32" s="188">
        <v>1098</v>
      </c>
      <c r="I32" s="188">
        <v>1099</v>
      </c>
      <c r="J32" s="188">
        <v>1099</v>
      </c>
      <c r="K32" s="188">
        <v>1099</v>
      </c>
      <c r="L32" s="188">
        <v>1099</v>
      </c>
      <c r="M32" s="188">
        <v>1099</v>
      </c>
      <c r="N32" s="188">
        <v>1098</v>
      </c>
      <c r="O32" s="188">
        <v>1096</v>
      </c>
      <c r="P32" s="188">
        <v>1096</v>
      </c>
      <c r="Q32" s="188">
        <v>1096</v>
      </c>
      <c r="R32" s="188">
        <v>1096</v>
      </c>
      <c r="S32" s="188">
        <v>1096</v>
      </c>
      <c r="T32" s="188">
        <v>1096</v>
      </c>
      <c r="U32" s="188">
        <v>1096</v>
      </c>
      <c r="V32" s="188">
        <v>1099</v>
      </c>
      <c r="W32" s="188">
        <v>1099</v>
      </c>
      <c r="X32" s="188">
        <v>1099</v>
      </c>
      <c r="Y32" s="188">
        <v>1101</v>
      </c>
      <c r="Z32" s="188">
        <v>26343</v>
      </c>
    </row>
    <row r="33" spans="1:26" x14ac:dyDescent="0.2">
      <c r="A33" s="187">
        <v>44769</v>
      </c>
      <c r="B33" s="188">
        <v>1104</v>
      </c>
      <c r="C33" s="188">
        <v>1103</v>
      </c>
      <c r="D33" s="188">
        <v>1103</v>
      </c>
      <c r="E33" s="188">
        <v>1102</v>
      </c>
      <c r="F33" s="188">
        <v>1101</v>
      </c>
      <c r="G33" s="188">
        <v>1102</v>
      </c>
      <c r="H33" s="188">
        <v>1101</v>
      </c>
      <c r="I33" s="188">
        <v>1103</v>
      </c>
      <c r="J33" s="188">
        <v>1103</v>
      </c>
      <c r="K33" s="188">
        <v>1102</v>
      </c>
      <c r="L33" s="188">
        <v>1103</v>
      </c>
      <c r="M33" s="188">
        <v>1103</v>
      </c>
      <c r="N33" s="188">
        <v>1110</v>
      </c>
      <c r="O33" s="188">
        <v>1120</v>
      </c>
      <c r="P33" s="188">
        <v>1114</v>
      </c>
      <c r="Q33" s="188">
        <v>1118</v>
      </c>
      <c r="R33" s="188">
        <v>1119</v>
      </c>
      <c r="S33" s="188">
        <v>1119</v>
      </c>
      <c r="T33" s="188">
        <v>1121</v>
      </c>
      <c r="U33" s="188">
        <v>1119</v>
      </c>
      <c r="V33" s="188">
        <v>1119</v>
      </c>
      <c r="W33" s="188">
        <v>1121</v>
      </c>
      <c r="X33" s="188">
        <v>1122</v>
      </c>
      <c r="Y33" s="188">
        <v>1122</v>
      </c>
      <c r="Z33" s="188">
        <v>26654</v>
      </c>
    </row>
    <row r="34" spans="1:26" x14ac:dyDescent="0.2">
      <c r="A34" s="187">
        <v>44770</v>
      </c>
      <c r="B34" s="188">
        <v>1127</v>
      </c>
      <c r="C34" s="188">
        <v>1129</v>
      </c>
      <c r="D34" s="188">
        <v>1129</v>
      </c>
      <c r="E34" s="188">
        <v>1129</v>
      </c>
      <c r="F34" s="188">
        <v>1129</v>
      </c>
      <c r="G34" s="188">
        <v>1129</v>
      </c>
      <c r="H34" s="188">
        <v>1128</v>
      </c>
      <c r="I34" s="188">
        <v>1129</v>
      </c>
      <c r="J34" s="188">
        <v>1128</v>
      </c>
      <c r="K34" s="188">
        <v>1127</v>
      </c>
      <c r="L34" s="188">
        <v>1127</v>
      </c>
      <c r="M34" s="188">
        <v>1128</v>
      </c>
      <c r="N34" s="188">
        <v>1127</v>
      </c>
      <c r="O34" s="188">
        <v>1124</v>
      </c>
      <c r="P34" s="188">
        <v>1122</v>
      </c>
      <c r="Q34" s="188">
        <v>1121</v>
      </c>
      <c r="R34" s="188">
        <v>1121</v>
      </c>
      <c r="S34" s="188">
        <v>1120</v>
      </c>
      <c r="T34" s="188">
        <v>1120</v>
      </c>
      <c r="U34" s="188">
        <v>1117</v>
      </c>
      <c r="V34" s="188">
        <v>1119</v>
      </c>
      <c r="W34" s="188">
        <v>1120</v>
      </c>
      <c r="X34" s="188">
        <v>1122</v>
      </c>
      <c r="Y34" s="188">
        <v>1123</v>
      </c>
      <c r="Z34" s="188">
        <v>26995</v>
      </c>
    </row>
    <row r="35" spans="1:26" x14ac:dyDescent="0.2">
      <c r="A35" s="187">
        <v>44771</v>
      </c>
      <c r="B35" s="188">
        <v>1138</v>
      </c>
      <c r="C35" s="188">
        <v>1139</v>
      </c>
      <c r="D35" s="188">
        <v>1139</v>
      </c>
      <c r="E35" s="188">
        <v>1142</v>
      </c>
      <c r="F35" s="188">
        <v>1142</v>
      </c>
      <c r="G35" s="188">
        <v>1141</v>
      </c>
      <c r="H35" s="188">
        <v>1141</v>
      </c>
      <c r="I35" s="188">
        <v>1141</v>
      </c>
      <c r="J35" s="188">
        <v>1142</v>
      </c>
      <c r="K35" s="188">
        <v>1141</v>
      </c>
      <c r="L35" s="188">
        <v>1142</v>
      </c>
      <c r="M35" s="188">
        <v>1142</v>
      </c>
      <c r="N35" s="188">
        <v>1141</v>
      </c>
      <c r="O35" s="188">
        <v>1140</v>
      </c>
      <c r="P35" s="188">
        <v>1140</v>
      </c>
      <c r="Q35" s="188">
        <v>1139</v>
      </c>
      <c r="R35" s="188">
        <v>1137</v>
      </c>
      <c r="S35" s="188">
        <v>1138</v>
      </c>
      <c r="T35" s="188">
        <v>1139</v>
      </c>
      <c r="U35" s="188">
        <v>1139</v>
      </c>
      <c r="V35" s="188">
        <v>1139</v>
      </c>
      <c r="W35" s="188">
        <v>1139</v>
      </c>
      <c r="X35" s="188">
        <v>1139</v>
      </c>
      <c r="Y35" s="188">
        <v>1139</v>
      </c>
      <c r="Z35" s="188">
        <v>27359</v>
      </c>
    </row>
    <row r="36" spans="1:26" x14ac:dyDescent="0.2">
      <c r="A36" s="187">
        <v>44772</v>
      </c>
      <c r="B36" s="188">
        <v>1123</v>
      </c>
      <c r="C36" s="188">
        <v>1123</v>
      </c>
      <c r="D36" s="188">
        <v>1124</v>
      </c>
      <c r="E36" s="188">
        <v>1124</v>
      </c>
      <c r="F36" s="188">
        <v>1123</v>
      </c>
      <c r="G36" s="188">
        <v>1125</v>
      </c>
      <c r="H36" s="188">
        <v>1125</v>
      </c>
      <c r="I36" s="188">
        <v>1125</v>
      </c>
      <c r="J36" s="188">
        <v>1126</v>
      </c>
      <c r="K36" s="188">
        <v>1125</v>
      </c>
      <c r="L36" s="188">
        <v>1124</v>
      </c>
      <c r="M36" s="188">
        <v>1121</v>
      </c>
      <c r="N36" s="188">
        <v>1123</v>
      </c>
      <c r="O36" s="188">
        <v>1123</v>
      </c>
      <c r="P36" s="188">
        <v>1120</v>
      </c>
      <c r="Q36" s="188">
        <v>1118</v>
      </c>
      <c r="R36" s="188">
        <v>1116</v>
      </c>
      <c r="S36" s="188">
        <v>1117</v>
      </c>
      <c r="T36" s="188">
        <v>1118</v>
      </c>
      <c r="U36" s="188">
        <v>1119</v>
      </c>
      <c r="V36" s="188">
        <v>1120</v>
      </c>
      <c r="W36" s="188">
        <v>1119</v>
      </c>
      <c r="X36" s="188">
        <v>1119</v>
      </c>
      <c r="Y36" s="188">
        <v>1121</v>
      </c>
      <c r="Z36" s="188">
        <v>26921</v>
      </c>
    </row>
    <row r="37" spans="1:26" x14ac:dyDescent="0.2">
      <c r="A37" s="187">
        <v>44773</v>
      </c>
      <c r="B37" s="188">
        <v>1134</v>
      </c>
      <c r="C37" s="188">
        <v>1135</v>
      </c>
      <c r="D37" s="188">
        <v>1137</v>
      </c>
      <c r="E37" s="188">
        <v>1136</v>
      </c>
      <c r="F37" s="188">
        <v>1136</v>
      </c>
      <c r="G37" s="188">
        <v>1136</v>
      </c>
      <c r="H37" s="188">
        <v>1136</v>
      </c>
      <c r="I37" s="188">
        <v>1137</v>
      </c>
      <c r="J37" s="188">
        <v>1137</v>
      </c>
      <c r="K37" s="188">
        <v>1137</v>
      </c>
      <c r="L37" s="188">
        <v>1135</v>
      </c>
      <c r="M37" s="188">
        <v>1133</v>
      </c>
      <c r="N37" s="188">
        <v>1132</v>
      </c>
      <c r="O37" s="188">
        <v>1133</v>
      </c>
      <c r="P37" s="188">
        <v>1132</v>
      </c>
      <c r="Q37" s="188">
        <v>1131</v>
      </c>
      <c r="R37" s="188">
        <v>1130</v>
      </c>
      <c r="S37" s="188">
        <v>1129</v>
      </c>
      <c r="T37" s="188">
        <v>1132</v>
      </c>
      <c r="U37" s="188">
        <v>1134</v>
      </c>
      <c r="V37" s="188">
        <v>1133</v>
      </c>
      <c r="W37" s="188">
        <v>1133</v>
      </c>
      <c r="X37" s="188">
        <v>1133</v>
      </c>
      <c r="Y37" s="188">
        <v>1133</v>
      </c>
      <c r="Z37" s="188">
        <v>27214</v>
      </c>
    </row>
    <row r="38" spans="1:26" ht="15.75" x14ac:dyDescent="0.25">
      <c r="A38" s="198" t="s">
        <v>107</v>
      </c>
      <c r="B38" s="199">
        <v>34874</v>
      </c>
      <c r="C38" s="199">
        <v>34888</v>
      </c>
      <c r="D38" s="199">
        <v>34906</v>
      </c>
      <c r="E38" s="199">
        <v>34916</v>
      </c>
      <c r="F38" s="199">
        <v>34916</v>
      </c>
      <c r="G38" s="199">
        <v>34916</v>
      </c>
      <c r="H38" s="199">
        <v>34907</v>
      </c>
      <c r="I38" s="199">
        <v>34911</v>
      </c>
      <c r="J38" s="199">
        <v>34901</v>
      </c>
      <c r="K38" s="199">
        <v>34897</v>
      </c>
      <c r="L38" s="199">
        <v>34889</v>
      </c>
      <c r="M38" s="199">
        <v>34846</v>
      </c>
      <c r="N38" s="199">
        <v>34820</v>
      </c>
      <c r="O38" s="199">
        <v>34798</v>
      </c>
      <c r="P38" s="199">
        <v>34760</v>
      </c>
      <c r="Q38" s="199">
        <v>34728</v>
      </c>
      <c r="R38" s="199">
        <v>34700</v>
      </c>
      <c r="S38" s="199">
        <v>34699</v>
      </c>
      <c r="T38" s="199">
        <v>34715</v>
      </c>
      <c r="U38" s="199">
        <v>34724</v>
      </c>
      <c r="V38" s="199">
        <v>34758</v>
      </c>
      <c r="W38" s="199">
        <v>34766</v>
      </c>
      <c r="X38" s="199">
        <v>34792</v>
      </c>
      <c r="Y38" s="199">
        <v>34816</v>
      </c>
      <c r="Z38" s="199">
        <v>835843</v>
      </c>
    </row>
    <row r="39" spans="1:26" x14ac:dyDescent="0.2">
      <c r="A39" s="185" t="s">
        <v>0</v>
      </c>
      <c r="B39" s="186">
        <f>SUM(Z7:Z37)</f>
        <v>835843</v>
      </c>
    </row>
    <row r="40" spans="1:26" ht="15.75" x14ac:dyDescent="0.25">
      <c r="A40" s="178" t="s">
        <v>104</v>
      </c>
      <c r="B40" s="179">
        <v>0</v>
      </c>
    </row>
    <row r="41" spans="1:26" ht="15.75" x14ac:dyDescent="0.25">
      <c r="A41" s="178" t="s">
        <v>102</v>
      </c>
      <c r="B41" s="179"/>
    </row>
    <row r="42" spans="1:26" ht="15.75" x14ac:dyDescent="0.25">
      <c r="A42" s="178" t="s">
        <v>103</v>
      </c>
      <c r="B42" s="180">
        <f>B39-B40+B41</f>
        <v>835843</v>
      </c>
    </row>
    <row r="43" spans="1:26" x14ac:dyDescent="0.2">
      <c r="E43" s="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0.39997558519241921"/>
  </sheetPr>
  <dimension ref="A1:AB42"/>
  <sheetViews>
    <sheetView topLeftCell="B10" zoomScale="70" zoomScaleNormal="70" workbookViewId="0">
      <selection activeCell="V34" sqref="V34"/>
    </sheetView>
  </sheetViews>
  <sheetFormatPr defaultRowHeight="15" x14ac:dyDescent="0.2"/>
  <cols>
    <col min="1" max="1" width="20.21875" customWidth="1"/>
    <col min="2" max="2" width="12.77734375" customWidth="1"/>
    <col min="3" max="27" width="8.33203125" customWidth="1"/>
  </cols>
  <sheetData>
    <row r="1" spans="1:28" x14ac:dyDescent="0.2">
      <c r="A1" s="181" t="s">
        <v>14</v>
      </c>
    </row>
    <row r="2" spans="1:28" x14ac:dyDescent="0.2">
      <c r="A2" s="181" t="s">
        <v>49</v>
      </c>
    </row>
    <row r="3" spans="1:28" x14ac:dyDescent="0.2">
      <c r="A3" t="s">
        <v>15</v>
      </c>
      <c r="D3" s="182"/>
    </row>
    <row r="4" spans="1:28" x14ac:dyDescent="0.2">
      <c r="A4" s="183"/>
      <c r="C4" s="182"/>
      <c r="D4" s="182"/>
    </row>
    <row r="5" spans="1:28" x14ac:dyDescent="0.2">
      <c r="A5" s="183"/>
    </row>
    <row r="6" spans="1:28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8" x14ac:dyDescent="0.2">
      <c r="A7" s="187">
        <v>44713</v>
      </c>
      <c r="B7" s="188">
        <v>1174</v>
      </c>
      <c r="C7" s="188">
        <v>1174</v>
      </c>
      <c r="D7" s="188">
        <v>1175</v>
      </c>
      <c r="E7" s="188">
        <v>1175</v>
      </c>
      <c r="F7" s="188">
        <v>1176</v>
      </c>
      <c r="G7" s="188">
        <v>1178</v>
      </c>
      <c r="H7" s="188">
        <v>1181</v>
      </c>
      <c r="I7" s="188">
        <v>1183</v>
      </c>
      <c r="J7" s="188">
        <v>1182</v>
      </c>
      <c r="K7" s="188">
        <v>1181</v>
      </c>
      <c r="L7" s="188">
        <v>1180</v>
      </c>
      <c r="M7" s="188">
        <v>1180</v>
      </c>
      <c r="N7" s="188">
        <v>1180</v>
      </c>
      <c r="O7" s="188">
        <v>1183</v>
      </c>
      <c r="P7" s="188">
        <v>1181</v>
      </c>
      <c r="Q7" s="188">
        <v>1181</v>
      </c>
      <c r="R7" s="188">
        <v>1180</v>
      </c>
      <c r="S7" s="188">
        <v>1180</v>
      </c>
      <c r="T7" s="188">
        <v>1182</v>
      </c>
      <c r="U7" s="188">
        <v>1183</v>
      </c>
      <c r="V7" s="188">
        <v>1186</v>
      </c>
      <c r="W7" s="188">
        <v>1191</v>
      </c>
      <c r="X7" s="188">
        <v>1189</v>
      </c>
      <c r="Y7" s="188">
        <v>1192</v>
      </c>
      <c r="Z7" s="188">
        <v>28347</v>
      </c>
      <c r="AB7" s="188"/>
    </row>
    <row r="8" spans="1:28" x14ac:dyDescent="0.2">
      <c r="A8" s="187">
        <v>44714</v>
      </c>
      <c r="B8" s="188">
        <v>1192</v>
      </c>
      <c r="C8" s="188">
        <v>1193</v>
      </c>
      <c r="D8" s="188">
        <v>1196</v>
      </c>
      <c r="E8" s="188">
        <v>1197</v>
      </c>
      <c r="F8" s="188">
        <v>1196</v>
      </c>
      <c r="G8" s="188">
        <v>1195</v>
      </c>
      <c r="H8" s="188">
        <v>1193</v>
      </c>
      <c r="I8" s="188">
        <v>1191</v>
      </c>
      <c r="J8" s="188">
        <v>1190</v>
      </c>
      <c r="K8" s="188">
        <v>1190</v>
      </c>
      <c r="L8" s="188">
        <v>1184</v>
      </c>
      <c r="M8" s="188">
        <v>1185</v>
      </c>
      <c r="N8" s="188">
        <v>1181</v>
      </c>
      <c r="O8" s="188">
        <v>1178</v>
      </c>
      <c r="P8" s="188">
        <v>1176</v>
      </c>
      <c r="Q8" s="188">
        <v>1176</v>
      </c>
      <c r="R8" s="188">
        <v>1176</v>
      </c>
      <c r="S8" s="188">
        <v>1176</v>
      </c>
      <c r="T8" s="188">
        <v>1175</v>
      </c>
      <c r="U8" s="188">
        <v>1177</v>
      </c>
      <c r="V8" s="188">
        <v>1183</v>
      </c>
      <c r="W8" s="188">
        <v>1184</v>
      </c>
      <c r="X8" s="188">
        <v>1181</v>
      </c>
      <c r="Y8" s="188">
        <v>1182</v>
      </c>
      <c r="Z8" s="188">
        <v>28447</v>
      </c>
      <c r="AB8" s="188"/>
    </row>
    <row r="9" spans="1:28" x14ac:dyDescent="0.2">
      <c r="A9" s="187">
        <v>44715</v>
      </c>
      <c r="B9" s="188">
        <v>1188</v>
      </c>
      <c r="C9" s="188">
        <v>1189</v>
      </c>
      <c r="D9" s="188">
        <v>1189</v>
      </c>
      <c r="E9" s="188">
        <v>1191</v>
      </c>
      <c r="F9" s="188">
        <v>1191</v>
      </c>
      <c r="G9" s="188">
        <v>1191</v>
      </c>
      <c r="H9" s="188">
        <v>1190</v>
      </c>
      <c r="I9" s="188">
        <v>1191</v>
      </c>
      <c r="J9" s="188">
        <v>1190</v>
      </c>
      <c r="K9" s="188">
        <v>1191</v>
      </c>
      <c r="L9" s="188">
        <v>1192</v>
      </c>
      <c r="M9" s="188">
        <v>1192</v>
      </c>
      <c r="N9" s="188">
        <v>1193</v>
      </c>
      <c r="O9" s="188">
        <v>1192</v>
      </c>
      <c r="P9" s="188">
        <v>1191</v>
      </c>
      <c r="Q9" s="188">
        <v>1194</v>
      </c>
      <c r="R9" s="188">
        <v>1193</v>
      </c>
      <c r="S9" s="188">
        <v>1193</v>
      </c>
      <c r="T9" s="188">
        <v>1193</v>
      </c>
      <c r="U9" s="188">
        <v>1193</v>
      </c>
      <c r="V9" s="188">
        <v>1169</v>
      </c>
      <c r="W9" s="188">
        <v>1172</v>
      </c>
      <c r="X9" s="188">
        <v>1187</v>
      </c>
      <c r="Y9" s="188">
        <v>1196</v>
      </c>
      <c r="Z9" s="188">
        <v>28551</v>
      </c>
      <c r="AB9" s="188"/>
    </row>
    <row r="10" spans="1:28" x14ac:dyDescent="0.2">
      <c r="A10" s="187">
        <v>44716</v>
      </c>
      <c r="B10" s="188">
        <v>1191</v>
      </c>
      <c r="C10" s="188">
        <v>1191</v>
      </c>
      <c r="D10" s="188">
        <v>1193</v>
      </c>
      <c r="E10" s="188">
        <v>1193</v>
      </c>
      <c r="F10" s="188">
        <v>1194</v>
      </c>
      <c r="G10" s="188">
        <v>1193</v>
      </c>
      <c r="H10" s="188">
        <v>1194</v>
      </c>
      <c r="I10" s="188">
        <v>1194</v>
      </c>
      <c r="J10" s="188">
        <v>1192</v>
      </c>
      <c r="K10" s="188">
        <v>1190</v>
      </c>
      <c r="L10" s="188">
        <v>1188</v>
      </c>
      <c r="M10" s="188">
        <v>1186</v>
      </c>
      <c r="N10" s="188">
        <v>1185</v>
      </c>
      <c r="O10" s="188">
        <v>1185</v>
      </c>
      <c r="P10" s="188">
        <v>1183</v>
      </c>
      <c r="Q10" s="188">
        <v>1182</v>
      </c>
      <c r="R10" s="188">
        <v>1182</v>
      </c>
      <c r="S10" s="188">
        <v>1182</v>
      </c>
      <c r="T10" s="188">
        <v>1182</v>
      </c>
      <c r="U10" s="188">
        <v>1182</v>
      </c>
      <c r="V10" s="188">
        <v>1182</v>
      </c>
      <c r="W10" s="188">
        <v>1184</v>
      </c>
      <c r="X10" s="188">
        <v>1185</v>
      </c>
      <c r="Y10" s="188">
        <v>1186</v>
      </c>
      <c r="Z10" s="188">
        <v>28499</v>
      </c>
      <c r="AB10" s="188"/>
    </row>
    <row r="11" spans="1:28" x14ac:dyDescent="0.2">
      <c r="A11" s="187">
        <v>44717</v>
      </c>
      <c r="B11" s="188">
        <v>1189</v>
      </c>
      <c r="C11" s="188">
        <v>1191</v>
      </c>
      <c r="D11" s="188">
        <v>1194</v>
      </c>
      <c r="E11" s="188">
        <v>1197</v>
      </c>
      <c r="F11" s="188">
        <v>1200</v>
      </c>
      <c r="G11" s="188">
        <v>1202</v>
      </c>
      <c r="H11" s="188">
        <v>1203</v>
      </c>
      <c r="I11" s="188">
        <v>1204</v>
      </c>
      <c r="J11" s="188">
        <v>1203</v>
      </c>
      <c r="K11" s="188">
        <v>1202</v>
      </c>
      <c r="L11" s="188">
        <v>1204</v>
      </c>
      <c r="M11" s="188">
        <v>1202</v>
      </c>
      <c r="N11" s="188">
        <v>1201</v>
      </c>
      <c r="O11" s="188">
        <v>1198</v>
      </c>
      <c r="P11" s="188">
        <v>1198</v>
      </c>
      <c r="Q11" s="188">
        <v>1196</v>
      </c>
      <c r="R11" s="188">
        <v>1193</v>
      </c>
      <c r="S11" s="188">
        <v>1193</v>
      </c>
      <c r="T11" s="188">
        <v>1195</v>
      </c>
      <c r="U11" s="188">
        <v>1197</v>
      </c>
      <c r="V11" s="188">
        <v>1198</v>
      </c>
      <c r="W11" s="188">
        <v>1195</v>
      </c>
      <c r="X11" s="188">
        <v>1195</v>
      </c>
      <c r="Y11" s="188">
        <v>1199</v>
      </c>
      <c r="Z11" s="188">
        <v>28749</v>
      </c>
      <c r="AB11" s="188"/>
    </row>
    <row r="12" spans="1:28" x14ac:dyDescent="0.2">
      <c r="A12" s="187">
        <v>44718</v>
      </c>
      <c r="B12" s="188">
        <v>1198</v>
      </c>
      <c r="C12" s="188">
        <v>1197</v>
      </c>
      <c r="D12" s="188">
        <v>1198</v>
      </c>
      <c r="E12" s="188">
        <v>1198</v>
      </c>
      <c r="F12" s="188">
        <v>1197</v>
      </c>
      <c r="G12" s="188">
        <v>1197</v>
      </c>
      <c r="H12" s="188">
        <v>1196</v>
      </c>
      <c r="I12" s="188">
        <v>1197</v>
      </c>
      <c r="J12" s="188">
        <v>1196</v>
      </c>
      <c r="K12" s="188">
        <v>1196</v>
      </c>
      <c r="L12" s="188">
        <v>1197</v>
      </c>
      <c r="M12" s="188">
        <v>1190</v>
      </c>
      <c r="N12" s="188">
        <v>1182</v>
      </c>
      <c r="O12" s="188">
        <v>1188</v>
      </c>
      <c r="P12" s="188">
        <v>1188</v>
      </c>
      <c r="Q12" s="188">
        <v>1186</v>
      </c>
      <c r="R12" s="188">
        <v>1186</v>
      </c>
      <c r="S12" s="188">
        <v>1187</v>
      </c>
      <c r="T12" s="188">
        <v>1186</v>
      </c>
      <c r="U12" s="188">
        <v>1186</v>
      </c>
      <c r="V12" s="188">
        <v>1187</v>
      </c>
      <c r="W12" s="188">
        <v>1188</v>
      </c>
      <c r="X12" s="188">
        <v>1194</v>
      </c>
      <c r="Y12" s="188">
        <v>1196</v>
      </c>
      <c r="Z12" s="188">
        <v>28611</v>
      </c>
      <c r="AB12" s="188"/>
    </row>
    <row r="13" spans="1:28" x14ac:dyDescent="0.2">
      <c r="A13" s="187">
        <v>44719</v>
      </c>
      <c r="B13" s="188">
        <v>1200</v>
      </c>
      <c r="C13" s="188">
        <v>1199</v>
      </c>
      <c r="D13" s="188">
        <v>1197</v>
      </c>
      <c r="E13" s="188">
        <v>1196</v>
      </c>
      <c r="F13" s="188">
        <v>1195</v>
      </c>
      <c r="G13" s="188">
        <v>1193</v>
      </c>
      <c r="H13" s="188">
        <v>1193</v>
      </c>
      <c r="I13" s="188">
        <v>1195</v>
      </c>
      <c r="J13" s="188">
        <v>1194</v>
      </c>
      <c r="K13" s="188">
        <v>1192</v>
      </c>
      <c r="L13" s="188">
        <v>1191</v>
      </c>
      <c r="M13" s="188">
        <v>1191</v>
      </c>
      <c r="N13" s="188">
        <v>1190</v>
      </c>
      <c r="O13" s="188">
        <v>1184</v>
      </c>
      <c r="P13" s="188">
        <v>1184</v>
      </c>
      <c r="Q13" s="188">
        <v>1183</v>
      </c>
      <c r="R13" s="188">
        <v>1183</v>
      </c>
      <c r="S13" s="188">
        <v>1182</v>
      </c>
      <c r="T13" s="188">
        <v>1182</v>
      </c>
      <c r="U13" s="188">
        <v>1183</v>
      </c>
      <c r="V13" s="188">
        <v>1185</v>
      </c>
      <c r="W13" s="188">
        <v>1185</v>
      </c>
      <c r="X13" s="188">
        <v>1188</v>
      </c>
      <c r="Y13" s="188">
        <v>1188</v>
      </c>
      <c r="Z13" s="188">
        <v>28553</v>
      </c>
      <c r="AB13" s="188"/>
    </row>
    <row r="14" spans="1:28" x14ac:dyDescent="0.2">
      <c r="A14" s="187">
        <v>44720</v>
      </c>
      <c r="B14" s="188">
        <v>1185</v>
      </c>
      <c r="C14" s="188">
        <v>1185</v>
      </c>
      <c r="D14" s="188">
        <v>1183</v>
      </c>
      <c r="E14" s="188">
        <v>1182</v>
      </c>
      <c r="F14" s="188">
        <v>1181</v>
      </c>
      <c r="G14" s="188">
        <v>1182</v>
      </c>
      <c r="H14" s="188">
        <v>1182</v>
      </c>
      <c r="I14" s="188">
        <v>1180</v>
      </c>
      <c r="J14" s="188">
        <v>1179</v>
      </c>
      <c r="K14" s="188">
        <v>1179</v>
      </c>
      <c r="L14" s="188">
        <v>1178</v>
      </c>
      <c r="M14" s="188">
        <v>1179</v>
      </c>
      <c r="N14" s="188">
        <v>1176</v>
      </c>
      <c r="O14" s="188">
        <v>1175</v>
      </c>
      <c r="P14" s="188">
        <v>1175</v>
      </c>
      <c r="Q14" s="188">
        <v>1174</v>
      </c>
      <c r="R14" s="188">
        <v>1172</v>
      </c>
      <c r="S14" s="188">
        <v>1173</v>
      </c>
      <c r="T14" s="188">
        <v>1173</v>
      </c>
      <c r="U14" s="188">
        <v>1172</v>
      </c>
      <c r="V14" s="188">
        <v>1171</v>
      </c>
      <c r="W14" s="188">
        <v>1171</v>
      </c>
      <c r="X14" s="188">
        <v>1172</v>
      </c>
      <c r="Y14" s="188">
        <v>1173</v>
      </c>
      <c r="Z14" s="188">
        <v>28252</v>
      </c>
      <c r="AB14" s="188"/>
    </row>
    <row r="15" spans="1:28" x14ac:dyDescent="0.2">
      <c r="A15" s="187">
        <v>44721</v>
      </c>
      <c r="B15" s="188">
        <v>1175</v>
      </c>
      <c r="C15" s="188">
        <v>1175</v>
      </c>
      <c r="D15" s="188">
        <v>1174</v>
      </c>
      <c r="E15" s="188">
        <v>1172</v>
      </c>
      <c r="F15" s="188">
        <v>1171</v>
      </c>
      <c r="G15" s="188">
        <v>1172</v>
      </c>
      <c r="H15" s="188">
        <v>1171</v>
      </c>
      <c r="I15" s="188">
        <v>1171</v>
      </c>
      <c r="J15" s="188">
        <v>1173</v>
      </c>
      <c r="K15" s="188">
        <v>1173</v>
      </c>
      <c r="L15" s="188">
        <v>1173</v>
      </c>
      <c r="M15" s="188">
        <v>1171</v>
      </c>
      <c r="N15" s="188">
        <v>1168</v>
      </c>
      <c r="O15" s="188">
        <v>1128</v>
      </c>
      <c r="P15" s="188">
        <v>1063</v>
      </c>
      <c r="Q15" s="188">
        <v>933</v>
      </c>
      <c r="R15" s="188">
        <v>874</v>
      </c>
      <c r="S15" s="188">
        <v>809</v>
      </c>
      <c r="T15" s="188">
        <v>735</v>
      </c>
      <c r="U15" s="188">
        <v>584</v>
      </c>
      <c r="V15" s="188">
        <v>465</v>
      </c>
      <c r="W15" s="188">
        <v>415</v>
      </c>
      <c r="X15" s="188">
        <v>299</v>
      </c>
      <c r="Y15" s="188">
        <v>189</v>
      </c>
      <c r="Z15" s="188">
        <v>22733</v>
      </c>
      <c r="AB15" s="188"/>
    </row>
    <row r="16" spans="1:28" x14ac:dyDescent="0.2">
      <c r="A16" s="187">
        <v>44722</v>
      </c>
      <c r="B16" s="188">
        <v>-33</v>
      </c>
      <c r="C16" s="188">
        <v>-28</v>
      </c>
      <c r="D16" s="188">
        <v>-28</v>
      </c>
      <c r="E16" s="188">
        <v>-29</v>
      </c>
      <c r="F16" s="188">
        <v>-28</v>
      </c>
      <c r="G16" s="188">
        <v>-27</v>
      </c>
      <c r="H16" s="188">
        <v>-27</v>
      </c>
      <c r="I16" s="188">
        <v>-27</v>
      </c>
      <c r="J16" s="188">
        <v>-27</v>
      </c>
      <c r="K16" s="188">
        <v>-28</v>
      </c>
      <c r="L16" s="188">
        <v>-28</v>
      </c>
      <c r="M16" s="188">
        <v>-27</v>
      </c>
      <c r="N16" s="188">
        <v>-27</v>
      </c>
      <c r="O16" s="188">
        <v>-27</v>
      </c>
      <c r="P16" s="188">
        <v>-28</v>
      </c>
      <c r="Q16" s="188">
        <v>-28</v>
      </c>
      <c r="R16" s="188">
        <v>-27</v>
      </c>
      <c r="S16" s="188">
        <v>-28</v>
      </c>
      <c r="T16" s="188">
        <v>-28</v>
      </c>
      <c r="U16" s="188">
        <v>-28</v>
      </c>
      <c r="V16" s="188">
        <v>-28</v>
      </c>
      <c r="W16" s="188">
        <v>-28</v>
      </c>
      <c r="X16" s="188">
        <v>-28</v>
      </c>
      <c r="Y16" s="188">
        <v>-28</v>
      </c>
      <c r="Z16" s="188">
        <v>-670</v>
      </c>
      <c r="AB16" s="188"/>
    </row>
    <row r="17" spans="1:28" x14ac:dyDescent="0.2">
      <c r="A17" s="187">
        <v>44723</v>
      </c>
      <c r="B17" s="188">
        <v>-26</v>
      </c>
      <c r="C17" s="188">
        <v>-26</v>
      </c>
      <c r="D17" s="188">
        <v>-26</v>
      </c>
      <c r="E17" s="188">
        <v>-26</v>
      </c>
      <c r="F17" s="188">
        <v>-26</v>
      </c>
      <c r="G17" s="188">
        <v>-26</v>
      </c>
      <c r="H17" s="188">
        <v>-26</v>
      </c>
      <c r="I17" s="188">
        <v>-26</v>
      </c>
      <c r="J17" s="188">
        <v>-26</v>
      </c>
      <c r="K17" s="188">
        <v>-26</v>
      </c>
      <c r="L17" s="188">
        <v>-25</v>
      </c>
      <c r="M17" s="188">
        <v>-25</v>
      </c>
      <c r="N17" s="188">
        <v>-26</v>
      </c>
      <c r="O17" s="188">
        <v>-25</v>
      </c>
      <c r="P17" s="188">
        <v>-25</v>
      </c>
      <c r="Q17" s="188">
        <v>-25</v>
      </c>
      <c r="R17" s="188">
        <v>-25</v>
      </c>
      <c r="S17" s="188">
        <v>-25</v>
      </c>
      <c r="T17" s="188">
        <v>-25</v>
      </c>
      <c r="U17" s="188">
        <v>-26</v>
      </c>
      <c r="V17" s="188">
        <v>-26</v>
      </c>
      <c r="W17" s="188">
        <v>-26</v>
      </c>
      <c r="X17" s="188">
        <v>-26</v>
      </c>
      <c r="Y17" s="188">
        <v>-26</v>
      </c>
      <c r="Z17" s="188">
        <v>-616</v>
      </c>
      <c r="AB17" s="188"/>
    </row>
    <row r="18" spans="1:28" x14ac:dyDescent="0.2">
      <c r="A18" s="187">
        <v>44724</v>
      </c>
      <c r="B18" s="188">
        <v>-26</v>
      </c>
      <c r="C18" s="188">
        <v>-26</v>
      </c>
      <c r="D18" s="188">
        <v>-27</v>
      </c>
      <c r="E18" s="188">
        <v>-27</v>
      </c>
      <c r="F18" s="188">
        <v>-26</v>
      </c>
      <c r="G18" s="188">
        <v>-26</v>
      </c>
      <c r="H18" s="188">
        <v>-26</v>
      </c>
      <c r="I18" s="188">
        <v>-26</v>
      </c>
      <c r="J18" s="188">
        <v>-26</v>
      </c>
      <c r="K18" s="188">
        <v>-26</v>
      </c>
      <c r="L18" s="188">
        <v>-26</v>
      </c>
      <c r="M18" s="188">
        <v>-26</v>
      </c>
      <c r="N18" s="188">
        <v>-27</v>
      </c>
      <c r="O18" s="188">
        <v>-27</v>
      </c>
      <c r="P18" s="188">
        <v>-28</v>
      </c>
      <c r="Q18" s="188">
        <v>-28</v>
      </c>
      <c r="R18" s="188">
        <v>-28</v>
      </c>
      <c r="S18" s="188">
        <v>-28</v>
      </c>
      <c r="T18" s="188">
        <v>-28</v>
      </c>
      <c r="U18" s="188">
        <v>-28</v>
      </c>
      <c r="V18" s="188">
        <v>-28</v>
      </c>
      <c r="W18" s="188">
        <v>-28</v>
      </c>
      <c r="X18" s="188">
        <v>-28</v>
      </c>
      <c r="Y18" s="188">
        <v>-28</v>
      </c>
      <c r="Z18" s="188">
        <v>-648</v>
      </c>
      <c r="AB18" s="188"/>
    </row>
    <row r="19" spans="1:28" x14ac:dyDescent="0.2">
      <c r="A19" s="187">
        <v>44725</v>
      </c>
      <c r="B19" s="188">
        <v>-26</v>
      </c>
      <c r="C19" s="188">
        <v>-26</v>
      </c>
      <c r="D19" s="188">
        <v>-26</v>
      </c>
      <c r="E19" s="188">
        <v>-26</v>
      </c>
      <c r="F19" s="188">
        <v>-26</v>
      </c>
      <c r="G19" s="188">
        <v>-26</v>
      </c>
      <c r="H19" s="188">
        <v>-26</v>
      </c>
      <c r="I19" s="188">
        <v>-26</v>
      </c>
      <c r="J19" s="188">
        <v>-26</v>
      </c>
      <c r="K19" s="188">
        <v>-25</v>
      </c>
      <c r="L19" s="188">
        <v>-26</v>
      </c>
      <c r="M19" s="188">
        <v>-26</v>
      </c>
      <c r="N19" s="188">
        <v>-26</v>
      </c>
      <c r="O19" s="188">
        <v>-26</v>
      </c>
      <c r="P19" s="188">
        <v>-27</v>
      </c>
      <c r="Q19" s="188">
        <v>-28</v>
      </c>
      <c r="R19" s="188">
        <v>-28</v>
      </c>
      <c r="S19" s="188">
        <v>-29</v>
      </c>
      <c r="T19" s="188">
        <v>-30</v>
      </c>
      <c r="U19" s="188">
        <v>-30</v>
      </c>
      <c r="V19" s="188">
        <v>-30</v>
      </c>
      <c r="W19" s="188">
        <v>-30</v>
      </c>
      <c r="X19" s="188">
        <v>-30</v>
      </c>
      <c r="Y19" s="188">
        <v>-30</v>
      </c>
      <c r="Z19" s="188">
        <v>-655</v>
      </c>
      <c r="AB19" s="188"/>
    </row>
    <row r="20" spans="1:28" x14ac:dyDescent="0.2">
      <c r="A20" s="187">
        <v>44726</v>
      </c>
      <c r="B20" s="188">
        <v>-32</v>
      </c>
      <c r="C20" s="188">
        <v>-33</v>
      </c>
      <c r="D20" s="188">
        <v>-33</v>
      </c>
      <c r="E20" s="188">
        <v>-33</v>
      </c>
      <c r="F20" s="188">
        <v>-33</v>
      </c>
      <c r="G20" s="188">
        <v>-33</v>
      </c>
      <c r="H20" s="188">
        <v>-33</v>
      </c>
      <c r="I20" s="188">
        <v>-33</v>
      </c>
      <c r="J20" s="188">
        <v>-33</v>
      </c>
      <c r="K20" s="188">
        <v>-33</v>
      </c>
      <c r="L20" s="188">
        <v>10</v>
      </c>
      <c r="M20" s="188">
        <v>118</v>
      </c>
      <c r="N20" s="188">
        <v>132</v>
      </c>
      <c r="O20" s="188">
        <v>166</v>
      </c>
      <c r="P20" s="188">
        <v>234</v>
      </c>
      <c r="Q20" s="188">
        <v>257</v>
      </c>
      <c r="R20" s="188">
        <v>257</v>
      </c>
      <c r="S20" s="188">
        <v>253</v>
      </c>
      <c r="T20" s="188">
        <v>248</v>
      </c>
      <c r="U20" s="188">
        <v>244</v>
      </c>
      <c r="V20" s="188">
        <v>246</v>
      </c>
      <c r="W20" s="188">
        <v>296</v>
      </c>
      <c r="X20" s="188">
        <v>313</v>
      </c>
      <c r="Y20" s="188">
        <v>311</v>
      </c>
      <c r="Z20" s="188">
        <v>2756</v>
      </c>
      <c r="AB20" s="188"/>
    </row>
    <row r="21" spans="1:28" x14ac:dyDescent="0.2">
      <c r="A21" s="187">
        <v>44727</v>
      </c>
      <c r="B21" s="188">
        <v>243</v>
      </c>
      <c r="C21" s="188">
        <v>130</v>
      </c>
      <c r="D21" s="188">
        <v>62</v>
      </c>
      <c r="E21" s="188">
        <v>-23</v>
      </c>
      <c r="F21" s="188">
        <v>-38</v>
      </c>
      <c r="G21" s="188">
        <v>-38</v>
      </c>
      <c r="H21" s="188">
        <v>-39</v>
      </c>
      <c r="I21" s="188">
        <v>-35</v>
      </c>
      <c r="J21" s="188">
        <v>96</v>
      </c>
      <c r="K21" s="188">
        <v>175</v>
      </c>
      <c r="L21" s="188">
        <v>260</v>
      </c>
      <c r="M21" s="188">
        <v>322</v>
      </c>
      <c r="N21" s="188">
        <v>356</v>
      </c>
      <c r="O21" s="188">
        <v>364</v>
      </c>
      <c r="P21" s="188">
        <v>374</v>
      </c>
      <c r="Q21" s="188">
        <v>408</v>
      </c>
      <c r="R21" s="188">
        <v>498</v>
      </c>
      <c r="S21" s="188">
        <v>600</v>
      </c>
      <c r="T21" s="188">
        <v>668</v>
      </c>
      <c r="U21" s="188">
        <v>786</v>
      </c>
      <c r="V21" s="188">
        <v>804</v>
      </c>
      <c r="W21" s="188">
        <v>802</v>
      </c>
      <c r="X21" s="188">
        <v>802</v>
      </c>
      <c r="Y21" s="188">
        <v>820</v>
      </c>
      <c r="Z21" s="188">
        <v>8397</v>
      </c>
      <c r="AB21" s="188"/>
    </row>
    <row r="22" spans="1:28" x14ac:dyDescent="0.2">
      <c r="A22" s="187">
        <v>44728</v>
      </c>
      <c r="B22" s="188">
        <v>846</v>
      </c>
      <c r="C22" s="188">
        <v>848</v>
      </c>
      <c r="D22" s="188">
        <v>839</v>
      </c>
      <c r="E22" s="188">
        <v>843</v>
      </c>
      <c r="F22" s="188">
        <v>867</v>
      </c>
      <c r="G22" s="188">
        <v>884</v>
      </c>
      <c r="H22" s="188">
        <v>881</v>
      </c>
      <c r="I22" s="188">
        <v>902</v>
      </c>
      <c r="J22" s="188">
        <v>963</v>
      </c>
      <c r="K22" s="188">
        <v>1069</v>
      </c>
      <c r="L22" s="188">
        <v>1136</v>
      </c>
      <c r="M22" s="188">
        <v>1155</v>
      </c>
      <c r="N22" s="188">
        <v>1177</v>
      </c>
      <c r="O22" s="188">
        <v>1180</v>
      </c>
      <c r="P22" s="188">
        <v>1169</v>
      </c>
      <c r="Q22" s="188">
        <v>1156</v>
      </c>
      <c r="R22" s="188">
        <v>1142</v>
      </c>
      <c r="S22" s="188">
        <v>1129</v>
      </c>
      <c r="T22" s="188">
        <v>1116</v>
      </c>
      <c r="U22" s="188">
        <v>1086</v>
      </c>
      <c r="V22" s="188">
        <v>1030</v>
      </c>
      <c r="W22" s="188">
        <v>969</v>
      </c>
      <c r="X22" s="188">
        <v>994</v>
      </c>
      <c r="Y22" s="188">
        <v>1049</v>
      </c>
      <c r="Z22" s="188">
        <v>24430</v>
      </c>
      <c r="AB22" s="188"/>
    </row>
    <row r="23" spans="1:28" x14ac:dyDescent="0.2">
      <c r="A23" s="187">
        <v>44729</v>
      </c>
      <c r="B23" s="188">
        <v>1089</v>
      </c>
      <c r="C23" s="188">
        <v>1126</v>
      </c>
      <c r="D23" s="188">
        <v>1155</v>
      </c>
      <c r="E23" s="188">
        <v>1175</v>
      </c>
      <c r="F23" s="188">
        <v>1186</v>
      </c>
      <c r="G23" s="188">
        <v>1185</v>
      </c>
      <c r="H23" s="188">
        <v>1186</v>
      </c>
      <c r="I23" s="188">
        <v>1185</v>
      </c>
      <c r="J23" s="188">
        <v>1182</v>
      </c>
      <c r="K23" s="188">
        <v>1178</v>
      </c>
      <c r="L23" s="188">
        <v>1151</v>
      </c>
      <c r="M23" s="188">
        <v>1099</v>
      </c>
      <c r="N23" s="188">
        <v>1041</v>
      </c>
      <c r="O23" s="188">
        <v>987</v>
      </c>
      <c r="P23" s="188">
        <v>1030</v>
      </c>
      <c r="Q23" s="188">
        <v>1071</v>
      </c>
      <c r="R23" s="188">
        <v>1100</v>
      </c>
      <c r="S23" s="188">
        <v>1117</v>
      </c>
      <c r="T23" s="188">
        <v>1140</v>
      </c>
      <c r="U23" s="188">
        <v>1169</v>
      </c>
      <c r="V23" s="188">
        <v>1181</v>
      </c>
      <c r="W23" s="188">
        <v>1184</v>
      </c>
      <c r="X23" s="188">
        <v>1186</v>
      </c>
      <c r="Y23" s="188">
        <v>1189</v>
      </c>
      <c r="Z23" s="188">
        <v>27292</v>
      </c>
      <c r="AB23" s="188"/>
    </row>
    <row r="24" spans="1:28" x14ac:dyDescent="0.2">
      <c r="A24" s="187">
        <v>44730</v>
      </c>
      <c r="B24" s="188">
        <v>1181</v>
      </c>
      <c r="C24" s="188">
        <v>1185</v>
      </c>
      <c r="D24" s="188">
        <v>1187</v>
      </c>
      <c r="E24" s="188">
        <v>1188</v>
      </c>
      <c r="F24" s="188">
        <v>1188</v>
      </c>
      <c r="G24" s="188">
        <v>1188</v>
      </c>
      <c r="H24" s="188">
        <v>1188</v>
      </c>
      <c r="I24" s="188">
        <v>1189</v>
      </c>
      <c r="J24" s="188">
        <v>1190</v>
      </c>
      <c r="K24" s="188">
        <v>1191</v>
      </c>
      <c r="L24" s="188">
        <v>1192</v>
      </c>
      <c r="M24" s="188">
        <v>1193</v>
      </c>
      <c r="N24" s="188">
        <v>1192</v>
      </c>
      <c r="O24" s="188">
        <v>1193</v>
      </c>
      <c r="P24" s="188">
        <v>1192</v>
      </c>
      <c r="Q24" s="188">
        <v>1193</v>
      </c>
      <c r="R24" s="188">
        <v>1192</v>
      </c>
      <c r="S24" s="188">
        <v>1191</v>
      </c>
      <c r="T24" s="188">
        <v>1191</v>
      </c>
      <c r="U24" s="188">
        <v>1192</v>
      </c>
      <c r="V24" s="188">
        <v>1195</v>
      </c>
      <c r="W24" s="188">
        <v>1199</v>
      </c>
      <c r="X24" s="188">
        <v>1201</v>
      </c>
      <c r="Y24" s="188">
        <v>1201</v>
      </c>
      <c r="Z24" s="188">
        <v>28592</v>
      </c>
      <c r="AB24" s="188"/>
    </row>
    <row r="25" spans="1:28" x14ac:dyDescent="0.2">
      <c r="A25" s="187">
        <v>44731</v>
      </c>
      <c r="B25" s="188">
        <v>1206</v>
      </c>
      <c r="C25" s="188">
        <v>1205</v>
      </c>
      <c r="D25" s="188">
        <v>1207</v>
      </c>
      <c r="E25" s="188">
        <v>1207</v>
      </c>
      <c r="F25" s="188">
        <v>1208</v>
      </c>
      <c r="G25" s="188">
        <v>1208</v>
      </c>
      <c r="H25" s="188">
        <v>1209</v>
      </c>
      <c r="I25" s="188">
        <v>1209</v>
      </c>
      <c r="J25" s="188">
        <v>1210</v>
      </c>
      <c r="K25" s="188">
        <v>1210</v>
      </c>
      <c r="L25" s="188">
        <v>1210</v>
      </c>
      <c r="M25" s="188">
        <v>1209</v>
      </c>
      <c r="N25" s="188">
        <v>1208</v>
      </c>
      <c r="O25" s="188">
        <v>1203</v>
      </c>
      <c r="P25" s="188">
        <v>1201</v>
      </c>
      <c r="Q25" s="188">
        <v>1200</v>
      </c>
      <c r="R25" s="188">
        <v>1197</v>
      </c>
      <c r="S25" s="188">
        <v>1196</v>
      </c>
      <c r="T25" s="188">
        <v>1195</v>
      </c>
      <c r="U25" s="188">
        <v>1195</v>
      </c>
      <c r="V25" s="188">
        <v>1196</v>
      </c>
      <c r="W25" s="188">
        <v>1198</v>
      </c>
      <c r="X25" s="188">
        <v>1200</v>
      </c>
      <c r="Y25" s="188">
        <v>1203</v>
      </c>
      <c r="Z25" s="188">
        <v>28890</v>
      </c>
      <c r="AB25" s="188"/>
    </row>
    <row r="26" spans="1:28" x14ac:dyDescent="0.2">
      <c r="A26" s="187">
        <v>44732</v>
      </c>
      <c r="B26" s="188">
        <v>1200</v>
      </c>
      <c r="C26" s="188">
        <v>1200</v>
      </c>
      <c r="D26" s="188">
        <v>1201</v>
      </c>
      <c r="E26" s="188">
        <v>1201</v>
      </c>
      <c r="F26" s="188">
        <v>1201</v>
      </c>
      <c r="G26" s="188">
        <v>1202</v>
      </c>
      <c r="H26" s="188">
        <v>1202</v>
      </c>
      <c r="I26" s="188">
        <v>1200</v>
      </c>
      <c r="J26" s="188">
        <v>1199</v>
      </c>
      <c r="K26" s="188">
        <v>1199</v>
      </c>
      <c r="L26" s="188">
        <v>1200</v>
      </c>
      <c r="M26" s="188">
        <v>1199</v>
      </c>
      <c r="N26" s="188">
        <v>1193</v>
      </c>
      <c r="O26" s="188">
        <v>1193</v>
      </c>
      <c r="P26" s="188">
        <v>1190</v>
      </c>
      <c r="Q26" s="188">
        <v>1190</v>
      </c>
      <c r="R26" s="188">
        <v>1188</v>
      </c>
      <c r="S26" s="188">
        <v>1189</v>
      </c>
      <c r="T26" s="188">
        <v>1188</v>
      </c>
      <c r="U26" s="188">
        <v>1187</v>
      </c>
      <c r="V26" s="188">
        <v>1186</v>
      </c>
      <c r="W26" s="188">
        <v>1187</v>
      </c>
      <c r="X26" s="188">
        <v>1189</v>
      </c>
      <c r="Y26" s="188">
        <v>1191</v>
      </c>
      <c r="Z26" s="188">
        <v>28675</v>
      </c>
      <c r="AB26" s="188"/>
    </row>
    <row r="27" spans="1:28" x14ac:dyDescent="0.2">
      <c r="A27" s="187">
        <v>44733</v>
      </c>
      <c r="B27" s="188">
        <v>1205</v>
      </c>
      <c r="C27" s="188">
        <v>1205</v>
      </c>
      <c r="D27" s="188">
        <v>1206</v>
      </c>
      <c r="E27" s="188">
        <v>1206</v>
      </c>
      <c r="F27" s="188">
        <v>1207</v>
      </c>
      <c r="G27" s="188">
        <v>1205</v>
      </c>
      <c r="H27" s="188">
        <v>1206</v>
      </c>
      <c r="I27" s="188">
        <v>1205</v>
      </c>
      <c r="J27" s="188">
        <v>1205</v>
      </c>
      <c r="K27" s="188">
        <v>1204</v>
      </c>
      <c r="L27" s="188">
        <v>1201</v>
      </c>
      <c r="M27" s="188">
        <v>1198</v>
      </c>
      <c r="N27" s="188">
        <v>1196</v>
      </c>
      <c r="O27" s="188">
        <v>1199</v>
      </c>
      <c r="P27" s="188">
        <v>1197</v>
      </c>
      <c r="Q27" s="188">
        <v>1196</v>
      </c>
      <c r="R27" s="188">
        <v>1194</v>
      </c>
      <c r="S27" s="188">
        <v>1194</v>
      </c>
      <c r="T27" s="188">
        <v>1194</v>
      </c>
      <c r="U27" s="188">
        <v>1195</v>
      </c>
      <c r="V27" s="188">
        <v>1193</v>
      </c>
      <c r="W27" s="188">
        <v>1194</v>
      </c>
      <c r="X27" s="188">
        <v>1195</v>
      </c>
      <c r="Y27" s="188">
        <v>1196</v>
      </c>
      <c r="Z27" s="188">
        <v>28796</v>
      </c>
      <c r="AB27" s="188"/>
    </row>
    <row r="28" spans="1:28" x14ac:dyDescent="0.2">
      <c r="A28" s="187">
        <v>44734</v>
      </c>
      <c r="B28" s="188">
        <v>1194</v>
      </c>
      <c r="C28" s="188">
        <v>1194</v>
      </c>
      <c r="D28" s="188">
        <v>1194</v>
      </c>
      <c r="E28" s="188">
        <v>1194</v>
      </c>
      <c r="F28" s="188">
        <v>1195</v>
      </c>
      <c r="G28" s="188">
        <v>1196</v>
      </c>
      <c r="H28" s="188">
        <v>1196</v>
      </c>
      <c r="I28" s="188">
        <v>1196</v>
      </c>
      <c r="J28" s="188">
        <v>1193</v>
      </c>
      <c r="K28" s="188">
        <v>1190</v>
      </c>
      <c r="L28" s="188">
        <v>1189</v>
      </c>
      <c r="M28" s="188">
        <v>1186</v>
      </c>
      <c r="N28" s="188">
        <v>1187</v>
      </c>
      <c r="O28" s="188">
        <v>1187</v>
      </c>
      <c r="P28" s="188">
        <v>1188</v>
      </c>
      <c r="Q28" s="188">
        <v>1190</v>
      </c>
      <c r="R28" s="188">
        <v>1190</v>
      </c>
      <c r="S28" s="188">
        <v>1191</v>
      </c>
      <c r="T28" s="188">
        <v>1192</v>
      </c>
      <c r="U28" s="188">
        <v>1192</v>
      </c>
      <c r="V28" s="188">
        <v>1193</v>
      </c>
      <c r="W28" s="188">
        <v>1194</v>
      </c>
      <c r="X28" s="188">
        <v>1195</v>
      </c>
      <c r="Y28" s="188">
        <v>1196</v>
      </c>
      <c r="Z28" s="188">
        <v>28612</v>
      </c>
      <c r="AB28" s="188"/>
    </row>
    <row r="29" spans="1:28" x14ac:dyDescent="0.2">
      <c r="A29" s="187">
        <v>44735</v>
      </c>
      <c r="B29" s="188">
        <v>1196</v>
      </c>
      <c r="C29" s="188">
        <v>1196</v>
      </c>
      <c r="D29" s="188">
        <v>1197</v>
      </c>
      <c r="E29" s="188">
        <v>1198</v>
      </c>
      <c r="F29" s="188">
        <v>1198</v>
      </c>
      <c r="G29" s="188">
        <v>1199</v>
      </c>
      <c r="H29" s="188">
        <v>1199</v>
      </c>
      <c r="I29" s="188">
        <v>1199</v>
      </c>
      <c r="J29" s="188">
        <v>1197</v>
      </c>
      <c r="K29" s="188">
        <v>1198</v>
      </c>
      <c r="L29" s="188">
        <v>1197</v>
      </c>
      <c r="M29" s="188">
        <v>1197</v>
      </c>
      <c r="N29" s="188">
        <v>1197</v>
      </c>
      <c r="O29" s="188">
        <v>1197</v>
      </c>
      <c r="P29" s="188">
        <v>1197</v>
      </c>
      <c r="Q29" s="188">
        <v>1197</v>
      </c>
      <c r="R29" s="188">
        <v>1196</v>
      </c>
      <c r="S29" s="188">
        <v>1196</v>
      </c>
      <c r="T29" s="188">
        <v>1195</v>
      </c>
      <c r="U29" s="188">
        <v>1194</v>
      </c>
      <c r="V29" s="188">
        <v>1194</v>
      </c>
      <c r="W29" s="188">
        <v>1193</v>
      </c>
      <c r="X29" s="188">
        <v>1193</v>
      </c>
      <c r="Y29" s="188">
        <v>1194</v>
      </c>
      <c r="Z29" s="188">
        <v>28714</v>
      </c>
      <c r="AB29" s="188"/>
    </row>
    <row r="30" spans="1:28" x14ac:dyDescent="0.2">
      <c r="A30" s="187">
        <v>44736</v>
      </c>
      <c r="B30" s="188">
        <v>1198</v>
      </c>
      <c r="C30" s="188">
        <v>1198</v>
      </c>
      <c r="D30" s="188">
        <v>1199</v>
      </c>
      <c r="E30" s="188">
        <v>1199</v>
      </c>
      <c r="F30" s="188">
        <v>1199</v>
      </c>
      <c r="G30" s="188">
        <v>1199</v>
      </c>
      <c r="H30" s="188">
        <v>1199</v>
      </c>
      <c r="I30" s="188">
        <v>1201</v>
      </c>
      <c r="J30" s="188">
        <v>1201</v>
      </c>
      <c r="K30" s="188">
        <v>1199</v>
      </c>
      <c r="L30" s="188">
        <v>1196</v>
      </c>
      <c r="M30" s="188">
        <v>1194</v>
      </c>
      <c r="N30" s="188">
        <v>1192</v>
      </c>
      <c r="O30" s="188">
        <v>1189</v>
      </c>
      <c r="P30" s="188">
        <v>1189</v>
      </c>
      <c r="Q30" s="188">
        <v>1187</v>
      </c>
      <c r="R30" s="188">
        <v>1186</v>
      </c>
      <c r="S30" s="188">
        <v>1184</v>
      </c>
      <c r="T30" s="188">
        <v>1184</v>
      </c>
      <c r="U30" s="188">
        <v>1185</v>
      </c>
      <c r="V30" s="188">
        <v>1185</v>
      </c>
      <c r="W30" s="188">
        <v>1188</v>
      </c>
      <c r="X30" s="188">
        <v>1190</v>
      </c>
      <c r="Y30" s="188">
        <v>1190</v>
      </c>
      <c r="Z30" s="188">
        <v>28631</v>
      </c>
      <c r="AB30" s="188"/>
    </row>
    <row r="31" spans="1:28" x14ac:dyDescent="0.2">
      <c r="A31" s="187">
        <v>44737</v>
      </c>
      <c r="B31" s="188">
        <v>1191</v>
      </c>
      <c r="C31" s="188">
        <v>1191</v>
      </c>
      <c r="D31" s="188">
        <v>1190</v>
      </c>
      <c r="E31" s="188">
        <v>1192</v>
      </c>
      <c r="F31" s="188">
        <v>1191</v>
      </c>
      <c r="G31" s="188">
        <v>1191</v>
      </c>
      <c r="H31" s="188">
        <v>1191</v>
      </c>
      <c r="I31" s="188">
        <v>1191</v>
      </c>
      <c r="J31" s="188">
        <v>1188</v>
      </c>
      <c r="K31" s="188">
        <v>1185</v>
      </c>
      <c r="L31" s="188">
        <v>1183</v>
      </c>
      <c r="M31" s="188">
        <v>1181</v>
      </c>
      <c r="N31" s="188">
        <v>1179</v>
      </c>
      <c r="O31" s="188">
        <v>1179</v>
      </c>
      <c r="P31" s="188">
        <v>1180</v>
      </c>
      <c r="Q31" s="188">
        <v>1180</v>
      </c>
      <c r="R31" s="188">
        <v>1180</v>
      </c>
      <c r="S31" s="188">
        <v>1179</v>
      </c>
      <c r="T31" s="188">
        <v>1178</v>
      </c>
      <c r="U31" s="188">
        <v>1179</v>
      </c>
      <c r="V31" s="188">
        <v>1153</v>
      </c>
      <c r="W31" s="188">
        <v>1154</v>
      </c>
      <c r="X31" s="188">
        <v>1177</v>
      </c>
      <c r="Y31" s="188">
        <v>1185</v>
      </c>
      <c r="Z31" s="188">
        <v>28368</v>
      </c>
      <c r="AB31" s="188"/>
    </row>
    <row r="32" spans="1:28" x14ac:dyDescent="0.2">
      <c r="A32" s="187">
        <v>44738</v>
      </c>
      <c r="B32" s="188">
        <v>1185</v>
      </c>
      <c r="C32" s="188">
        <v>1186</v>
      </c>
      <c r="D32" s="188">
        <v>1185</v>
      </c>
      <c r="E32" s="188">
        <v>1185</v>
      </c>
      <c r="F32" s="188">
        <v>1186</v>
      </c>
      <c r="G32" s="188">
        <v>1186</v>
      </c>
      <c r="H32" s="188">
        <v>1187</v>
      </c>
      <c r="I32" s="188">
        <v>1188</v>
      </c>
      <c r="J32" s="188">
        <v>1186</v>
      </c>
      <c r="K32" s="188">
        <v>1185</v>
      </c>
      <c r="L32" s="188">
        <v>1183</v>
      </c>
      <c r="M32" s="188">
        <v>1181</v>
      </c>
      <c r="N32" s="188">
        <v>1180</v>
      </c>
      <c r="O32" s="188">
        <v>1180</v>
      </c>
      <c r="P32" s="188">
        <v>1179</v>
      </c>
      <c r="Q32" s="188">
        <v>1178</v>
      </c>
      <c r="R32" s="188">
        <v>1177</v>
      </c>
      <c r="S32" s="188">
        <v>1179</v>
      </c>
      <c r="T32" s="188">
        <v>1180</v>
      </c>
      <c r="U32" s="188">
        <v>1182</v>
      </c>
      <c r="V32" s="188">
        <v>1182</v>
      </c>
      <c r="W32" s="188">
        <v>1182</v>
      </c>
      <c r="X32" s="188">
        <v>1184</v>
      </c>
      <c r="Y32" s="188">
        <v>1185</v>
      </c>
      <c r="Z32" s="188">
        <v>28391</v>
      </c>
      <c r="AB32" s="188"/>
    </row>
    <row r="33" spans="1:28" x14ac:dyDescent="0.2">
      <c r="A33" s="187">
        <v>44739</v>
      </c>
      <c r="B33" s="188">
        <v>1185</v>
      </c>
      <c r="C33" s="188">
        <v>1186</v>
      </c>
      <c r="D33" s="188">
        <v>1185</v>
      </c>
      <c r="E33" s="188">
        <v>1181</v>
      </c>
      <c r="F33" s="188">
        <v>1180</v>
      </c>
      <c r="G33" s="188">
        <v>1182</v>
      </c>
      <c r="H33" s="188">
        <v>1182</v>
      </c>
      <c r="I33" s="188">
        <v>1182</v>
      </c>
      <c r="J33" s="188">
        <v>1181</v>
      </c>
      <c r="K33" s="188">
        <v>1180</v>
      </c>
      <c r="L33" s="188">
        <v>1179</v>
      </c>
      <c r="M33" s="188">
        <v>1176</v>
      </c>
      <c r="N33" s="188">
        <v>1173</v>
      </c>
      <c r="O33" s="188">
        <v>1173</v>
      </c>
      <c r="P33" s="188">
        <v>1177</v>
      </c>
      <c r="Q33" s="188">
        <v>1178</v>
      </c>
      <c r="R33" s="188">
        <v>1177</v>
      </c>
      <c r="S33" s="188">
        <v>1175</v>
      </c>
      <c r="T33" s="188">
        <v>1175</v>
      </c>
      <c r="U33" s="188">
        <v>1177</v>
      </c>
      <c r="V33" s="188">
        <v>1177</v>
      </c>
      <c r="W33" s="188">
        <v>1179</v>
      </c>
      <c r="X33" s="188">
        <v>1181</v>
      </c>
      <c r="Y33" s="188">
        <v>1182</v>
      </c>
      <c r="Z33" s="188">
        <v>28303</v>
      </c>
      <c r="AB33" s="188"/>
    </row>
    <row r="34" spans="1:28" x14ac:dyDescent="0.2">
      <c r="A34" s="187">
        <v>44740</v>
      </c>
      <c r="B34" s="188">
        <v>1189</v>
      </c>
      <c r="C34" s="188">
        <v>1192</v>
      </c>
      <c r="D34" s="188">
        <v>1193</v>
      </c>
      <c r="E34" s="188">
        <v>1196</v>
      </c>
      <c r="F34" s="188">
        <v>1196</v>
      </c>
      <c r="G34" s="188">
        <v>1181</v>
      </c>
      <c r="H34" s="188">
        <v>1185</v>
      </c>
      <c r="I34" s="188">
        <v>1199</v>
      </c>
      <c r="J34" s="188">
        <v>1201</v>
      </c>
      <c r="K34" s="188">
        <v>1201</v>
      </c>
      <c r="L34" s="188">
        <v>1204</v>
      </c>
      <c r="M34" s="188">
        <v>1198</v>
      </c>
      <c r="N34" s="188">
        <v>1198</v>
      </c>
      <c r="O34" s="188">
        <v>1198</v>
      </c>
      <c r="P34" s="188">
        <v>1195</v>
      </c>
      <c r="Q34" s="188">
        <v>1194</v>
      </c>
      <c r="R34" s="188">
        <v>1194</v>
      </c>
      <c r="S34" s="188">
        <v>1194</v>
      </c>
      <c r="T34" s="188">
        <v>1192</v>
      </c>
      <c r="U34" s="188">
        <v>1192</v>
      </c>
      <c r="V34" s="188">
        <v>1192</v>
      </c>
      <c r="W34" s="188">
        <v>1192</v>
      </c>
      <c r="X34" s="188">
        <v>1192</v>
      </c>
      <c r="Y34" s="188">
        <v>1192</v>
      </c>
      <c r="Z34" s="188">
        <v>28660</v>
      </c>
      <c r="AB34" s="188"/>
    </row>
    <row r="35" spans="1:28" x14ac:dyDescent="0.2">
      <c r="A35" s="187">
        <v>44741</v>
      </c>
      <c r="B35" s="188">
        <v>1189</v>
      </c>
      <c r="C35" s="188">
        <v>1191</v>
      </c>
      <c r="D35" s="188">
        <v>1191</v>
      </c>
      <c r="E35" s="188">
        <v>1192</v>
      </c>
      <c r="F35" s="188">
        <v>1193</v>
      </c>
      <c r="G35" s="188">
        <v>1193</v>
      </c>
      <c r="H35" s="188">
        <v>1191</v>
      </c>
      <c r="I35" s="188">
        <v>1191</v>
      </c>
      <c r="J35" s="188">
        <v>1189</v>
      </c>
      <c r="K35" s="188">
        <v>1187</v>
      </c>
      <c r="L35" s="188">
        <v>1185</v>
      </c>
      <c r="M35" s="188">
        <v>1185</v>
      </c>
      <c r="N35" s="188">
        <v>1184</v>
      </c>
      <c r="O35" s="188">
        <v>1183</v>
      </c>
      <c r="P35" s="188">
        <v>1182</v>
      </c>
      <c r="Q35" s="188">
        <v>1179</v>
      </c>
      <c r="R35" s="188">
        <v>1179</v>
      </c>
      <c r="S35" s="188">
        <v>1179</v>
      </c>
      <c r="T35" s="188">
        <v>1179</v>
      </c>
      <c r="U35" s="188">
        <v>1178</v>
      </c>
      <c r="V35" s="188">
        <v>1177</v>
      </c>
      <c r="W35" s="188">
        <v>1178</v>
      </c>
      <c r="X35" s="188">
        <v>1179</v>
      </c>
      <c r="Y35" s="188">
        <v>1180</v>
      </c>
      <c r="Z35" s="188">
        <v>28434</v>
      </c>
    </row>
    <row r="36" spans="1:28" x14ac:dyDescent="0.2">
      <c r="A36" s="187">
        <v>44742</v>
      </c>
      <c r="B36" s="188">
        <v>1186</v>
      </c>
      <c r="C36" s="188">
        <v>1186</v>
      </c>
      <c r="D36" s="188">
        <v>1188</v>
      </c>
      <c r="E36" s="188">
        <v>1186</v>
      </c>
      <c r="F36" s="188">
        <v>1185</v>
      </c>
      <c r="G36" s="188">
        <v>1186</v>
      </c>
      <c r="H36" s="188">
        <v>1186</v>
      </c>
      <c r="I36" s="188">
        <v>1185</v>
      </c>
      <c r="J36" s="188">
        <v>1184</v>
      </c>
      <c r="K36" s="188">
        <v>1184</v>
      </c>
      <c r="L36" s="188">
        <v>1183</v>
      </c>
      <c r="M36" s="188">
        <v>1182</v>
      </c>
      <c r="N36" s="188">
        <v>1182</v>
      </c>
      <c r="O36" s="188">
        <v>1183</v>
      </c>
      <c r="P36" s="188">
        <v>1181</v>
      </c>
      <c r="Q36" s="188">
        <v>1180</v>
      </c>
      <c r="R36" s="188">
        <v>1181</v>
      </c>
      <c r="S36" s="188">
        <v>1183</v>
      </c>
      <c r="T36" s="188">
        <v>1179</v>
      </c>
      <c r="U36" s="188">
        <v>1178</v>
      </c>
      <c r="V36" s="188">
        <v>1177</v>
      </c>
      <c r="W36" s="188">
        <v>1175</v>
      </c>
      <c r="X36" s="188">
        <v>1176</v>
      </c>
      <c r="Y36" s="188">
        <v>1177</v>
      </c>
      <c r="Z36" s="188">
        <v>28373</v>
      </c>
    </row>
    <row r="37" spans="1:28" s="2" customFormat="1" ht="15.75" x14ac:dyDescent="0.25">
      <c r="A37" s="198" t="s">
        <v>107</v>
      </c>
      <c r="B37" s="199">
        <v>28232</v>
      </c>
      <c r="C37" s="199">
        <v>28174</v>
      </c>
      <c r="D37" s="199">
        <v>28138</v>
      </c>
      <c r="E37" s="199">
        <v>28080</v>
      </c>
      <c r="F37" s="199">
        <v>28104</v>
      </c>
      <c r="G37" s="199">
        <v>28112</v>
      </c>
      <c r="H37" s="199">
        <v>28114</v>
      </c>
      <c r="I37" s="199">
        <v>28155</v>
      </c>
      <c r="J37" s="199">
        <v>28326</v>
      </c>
      <c r="K37" s="199">
        <v>28491</v>
      </c>
      <c r="L37" s="199">
        <v>28641</v>
      </c>
      <c r="M37" s="199">
        <v>28745</v>
      </c>
      <c r="N37" s="199">
        <v>28717</v>
      </c>
      <c r="O37" s="199">
        <v>28660</v>
      </c>
      <c r="P37" s="199">
        <v>28686</v>
      </c>
      <c r="Q37" s="199">
        <v>28630</v>
      </c>
      <c r="R37" s="199">
        <v>28659</v>
      </c>
      <c r="S37" s="199">
        <v>28694</v>
      </c>
      <c r="T37" s="199">
        <v>28686</v>
      </c>
      <c r="U37" s="199">
        <v>28656</v>
      </c>
      <c r="V37" s="199">
        <v>28475</v>
      </c>
      <c r="W37" s="199">
        <v>28437</v>
      </c>
      <c r="X37" s="199">
        <v>28425</v>
      </c>
      <c r="Y37" s="199">
        <v>28430</v>
      </c>
      <c r="Z37" s="199">
        <v>682467</v>
      </c>
    </row>
    <row r="38" spans="1:28" s="202" customFormat="1" ht="15.75" x14ac:dyDescent="0.25">
      <c r="A38" s="200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</row>
    <row r="39" spans="1:28" x14ac:dyDescent="0.2">
      <c r="A39" s="185" t="s">
        <v>0</v>
      </c>
      <c r="B39" s="186">
        <f>SUM(Z7:Z36)</f>
        <v>682467</v>
      </c>
    </row>
    <row r="40" spans="1:28" ht="15.75" x14ac:dyDescent="0.25">
      <c r="A40" s="178" t="s">
        <v>104</v>
      </c>
      <c r="B40" s="179">
        <f>SUM(B16:Y19,B20:K20,E21:I21)</f>
        <v>-3091</v>
      </c>
    </row>
    <row r="41" spans="1:28" ht="15.75" x14ac:dyDescent="0.25">
      <c r="A41" s="194" t="s">
        <v>102</v>
      </c>
      <c r="B41" s="195"/>
    </row>
    <row r="42" spans="1:28" ht="15.75" x14ac:dyDescent="0.25">
      <c r="A42" s="178" t="s">
        <v>103</v>
      </c>
      <c r="B42" s="180">
        <f>B39-B40+B41</f>
        <v>685558</v>
      </c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0.39997558519241921"/>
  </sheetPr>
  <dimension ref="A1:Z44"/>
  <sheetViews>
    <sheetView topLeftCell="A13" zoomScale="70" zoomScaleNormal="70" workbookViewId="0">
      <selection activeCell="G42" sqref="G42"/>
    </sheetView>
  </sheetViews>
  <sheetFormatPr defaultRowHeight="15" x14ac:dyDescent="0.2"/>
  <cols>
    <col min="1" max="1" width="14.33203125" customWidth="1"/>
    <col min="2" max="2" width="17.5546875" customWidth="1"/>
    <col min="3" max="27" width="8.33203125" customWidth="1"/>
  </cols>
  <sheetData>
    <row r="1" spans="1:26" x14ac:dyDescent="0.2">
      <c r="A1" s="181" t="s">
        <v>14</v>
      </c>
    </row>
    <row r="2" spans="1:26" x14ac:dyDescent="0.2">
      <c r="A2" s="181" t="s">
        <v>49</v>
      </c>
    </row>
    <row r="3" spans="1:26" x14ac:dyDescent="0.2">
      <c r="A3" t="s">
        <v>43</v>
      </c>
      <c r="D3" s="182"/>
    </row>
    <row r="4" spans="1:26" x14ac:dyDescent="0.2">
      <c r="A4" s="183"/>
      <c r="C4" s="182"/>
      <c r="D4" s="182"/>
    </row>
    <row r="5" spans="1:26" x14ac:dyDescent="0.2">
      <c r="A5" s="183"/>
    </row>
    <row r="6" spans="1:26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6" x14ac:dyDescent="0.2">
      <c r="A7" s="187">
        <v>44713</v>
      </c>
      <c r="B7" s="188">
        <v>1158</v>
      </c>
      <c r="C7" s="188">
        <v>1161</v>
      </c>
      <c r="D7" s="188">
        <v>1161</v>
      </c>
      <c r="E7" s="188">
        <v>1162</v>
      </c>
      <c r="F7" s="188">
        <v>1162</v>
      </c>
      <c r="G7" s="188">
        <v>1163</v>
      </c>
      <c r="H7" s="188">
        <v>1162</v>
      </c>
      <c r="I7" s="188">
        <v>1162</v>
      </c>
      <c r="J7" s="188">
        <v>1164</v>
      </c>
      <c r="K7" s="188">
        <v>1162</v>
      </c>
      <c r="L7" s="188">
        <v>1158</v>
      </c>
      <c r="M7" s="188">
        <v>1157</v>
      </c>
      <c r="N7" s="188">
        <v>1156</v>
      </c>
      <c r="O7" s="188">
        <v>1156</v>
      </c>
      <c r="P7" s="188">
        <v>1157</v>
      </c>
      <c r="Q7" s="188">
        <v>1158</v>
      </c>
      <c r="R7" s="188">
        <v>1162</v>
      </c>
      <c r="S7" s="188">
        <v>1166</v>
      </c>
      <c r="T7" s="188">
        <v>1166</v>
      </c>
      <c r="U7" s="188">
        <v>1165</v>
      </c>
      <c r="V7" s="188">
        <v>1163</v>
      </c>
      <c r="W7" s="188">
        <v>1164</v>
      </c>
      <c r="X7" s="188">
        <v>1166</v>
      </c>
      <c r="Y7" s="188">
        <v>1167</v>
      </c>
      <c r="Z7" s="188">
        <v>27878</v>
      </c>
    </row>
    <row r="8" spans="1:26" x14ac:dyDescent="0.2">
      <c r="A8" s="187">
        <v>44714</v>
      </c>
      <c r="B8" s="188">
        <v>1176</v>
      </c>
      <c r="C8" s="188">
        <v>1178</v>
      </c>
      <c r="D8" s="188">
        <v>1178</v>
      </c>
      <c r="E8" s="188">
        <v>1178</v>
      </c>
      <c r="F8" s="188">
        <v>1178</v>
      </c>
      <c r="G8" s="188">
        <v>1178</v>
      </c>
      <c r="H8" s="188">
        <v>1177</v>
      </c>
      <c r="I8" s="188">
        <v>1176</v>
      </c>
      <c r="J8" s="188">
        <v>1176</v>
      </c>
      <c r="K8" s="188">
        <v>1171</v>
      </c>
      <c r="L8" s="188">
        <v>1164</v>
      </c>
      <c r="M8" s="188">
        <v>1170</v>
      </c>
      <c r="N8" s="188">
        <v>1161</v>
      </c>
      <c r="O8" s="188">
        <v>1149</v>
      </c>
      <c r="P8" s="188">
        <v>1149</v>
      </c>
      <c r="Q8" s="188">
        <v>1152</v>
      </c>
      <c r="R8" s="188">
        <v>1154</v>
      </c>
      <c r="S8" s="188">
        <v>1170</v>
      </c>
      <c r="T8" s="188">
        <v>1172</v>
      </c>
      <c r="U8" s="188">
        <v>1173</v>
      </c>
      <c r="V8" s="188">
        <v>1174</v>
      </c>
      <c r="W8" s="188">
        <v>1174</v>
      </c>
      <c r="X8" s="188">
        <v>1174</v>
      </c>
      <c r="Y8" s="188">
        <v>1172</v>
      </c>
      <c r="Z8" s="188">
        <v>28074</v>
      </c>
    </row>
    <row r="9" spans="1:26" x14ac:dyDescent="0.2">
      <c r="A9" s="187">
        <v>44715</v>
      </c>
      <c r="B9" s="188">
        <v>1172</v>
      </c>
      <c r="C9" s="188">
        <v>1172</v>
      </c>
      <c r="D9" s="188">
        <v>1174</v>
      </c>
      <c r="E9" s="188">
        <v>1174</v>
      </c>
      <c r="F9" s="188">
        <v>1159</v>
      </c>
      <c r="G9" s="188">
        <v>1158</v>
      </c>
      <c r="H9" s="188">
        <v>1157</v>
      </c>
      <c r="I9" s="188">
        <v>1155</v>
      </c>
      <c r="J9" s="188">
        <v>1155</v>
      </c>
      <c r="K9" s="188">
        <v>1156</v>
      </c>
      <c r="L9" s="188">
        <v>1156</v>
      </c>
      <c r="M9" s="188">
        <v>1155</v>
      </c>
      <c r="N9" s="188">
        <v>1156</v>
      </c>
      <c r="O9" s="188">
        <v>1155</v>
      </c>
      <c r="P9" s="188">
        <v>1154</v>
      </c>
      <c r="Q9" s="188">
        <v>1155</v>
      </c>
      <c r="R9" s="188">
        <v>1150</v>
      </c>
      <c r="S9" s="188">
        <v>1155</v>
      </c>
      <c r="T9" s="188">
        <v>1155</v>
      </c>
      <c r="U9" s="188">
        <v>1154</v>
      </c>
      <c r="V9" s="188">
        <v>1154</v>
      </c>
      <c r="W9" s="188">
        <v>1154</v>
      </c>
      <c r="X9" s="188">
        <v>1154</v>
      </c>
      <c r="Y9" s="188">
        <v>1155</v>
      </c>
      <c r="Z9" s="188">
        <v>27794</v>
      </c>
    </row>
    <row r="10" spans="1:26" x14ac:dyDescent="0.2">
      <c r="A10" s="187">
        <v>44716</v>
      </c>
      <c r="B10" s="188">
        <v>1158</v>
      </c>
      <c r="C10" s="188">
        <v>1159</v>
      </c>
      <c r="D10" s="188">
        <v>1161</v>
      </c>
      <c r="E10" s="188">
        <v>1162</v>
      </c>
      <c r="F10" s="188">
        <v>1163</v>
      </c>
      <c r="G10" s="188">
        <v>1164</v>
      </c>
      <c r="H10" s="188">
        <v>1164</v>
      </c>
      <c r="I10" s="188">
        <v>1161</v>
      </c>
      <c r="J10" s="188">
        <v>1160</v>
      </c>
      <c r="K10" s="188">
        <v>1160</v>
      </c>
      <c r="L10" s="188">
        <v>1159</v>
      </c>
      <c r="M10" s="188">
        <v>1154</v>
      </c>
      <c r="N10" s="188">
        <v>1153</v>
      </c>
      <c r="O10" s="188">
        <v>1151</v>
      </c>
      <c r="P10" s="188">
        <v>1151</v>
      </c>
      <c r="Q10" s="188">
        <v>1151</v>
      </c>
      <c r="R10" s="188">
        <v>1151</v>
      </c>
      <c r="S10" s="188">
        <v>1148</v>
      </c>
      <c r="T10" s="188">
        <v>1153</v>
      </c>
      <c r="U10" s="188">
        <v>1156</v>
      </c>
      <c r="V10" s="188">
        <v>1154</v>
      </c>
      <c r="W10" s="188">
        <v>1171</v>
      </c>
      <c r="X10" s="188">
        <v>1174</v>
      </c>
      <c r="Y10" s="188">
        <v>1172</v>
      </c>
      <c r="Z10" s="188">
        <v>27810</v>
      </c>
    </row>
    <row r="11" spans="1:26" x14ac:dyDescent="0.2">
      <c r="A11" s="187">
        <v>44717</v>
      </c>
      <c r="B11" s="188">
        <v>1152</v>
      </c>
      <c r="C11" s="188">
        <v>1152</v>
      </c>
      <c r="D11" s="188">
        <v>1153</v>
      </c>
      <c r="E11" s="188">
        <v>1154</v>
      </c>
      <c r="F11" s="188">
        <v>1155</v>
      </c>
      <c r="G11" s="188">
        <v>1157</v>
      </c>
      <c r="H11" s="188">
        <v>1158</v>
      </c>
      <c r="I11" s="188">
        <v>1157</v>
      </c>
      <c r="J11" s="188">
        <v>1156</v>
      </c>
      <c r="K11" s="188">
        <v>1156</v>
      </c>
      <c r="L11" s="188">
        <v>1156</v>
      </c>
      <c r="M11" s="188">
        <v>1156</v>
      </c>
      <c r="N11" s="188">
        <v>1154</v>
      </c>
      <c r="O11" s="188">
        <v>1153</v>
      </c>
      <c r="P11" s="188">
        <v>1152</v>
      </c>
      <c r="Q11" s="188">
        <v>1151</v>
      </c>
      <c r="R11" s="188">
        <v>1151</v>
      </c>
      <c r="S11" s="188">
        <v>1151</v>
      </c>
      <c r="T11" s="188">
        <v>1150</v>
      </c>
      <c r="U11" s="188">
        <v>1152</v>
      </c>
      <c r="V11" s="188">
        <v>1153</v>
      </c>
      <c r="W11" s="188">
        <v>1153</v>
      </c>
      <c r="X11" s="188">
        <v>1154</v>
      </c>
      <c r="Y11" s="188">
        <v>1153</v>
      </c>
      <c r="Z11" s="188">
        <v>27689</v>
      </c>
    </row>
    <row r="12" spans="1:26" x14ac:dyDescent="0.2">
      <c r="A12" s="187">
        <v>44718</v>
      </c>
      <c r="B12" s="188">
        <v>1168</v>
      </c>
      <c r="C12" s="188">
        <v>1169</v>
      </c>
      <c r="D12" s="188">
        <v>1170</v>
      </c>
      <c r="E12" s="188">
        <v>1171</v>
      </c>
      <c r="F12" s="188">
        <v>1171</v>
      </c>
      <c r="G12" s="188">
        <v>1169</v>
      </c>
      <c r="H12" s="188">
        <v>1169</v>
      </c>
      <c r="I12" s="188">
        <v>1170</v>
      </c>
      <c r="J12" s="188">
        <v>1171</v>
      </c>
      <c r="K12" s="188">
        <v>1171</v>
      </c>
      <c r="L12" s="188">
        <v>1164</v>
      </c>
      <c r="M12" s="188">
        <v>1164</v>
      </c>
      <c r="N12" s="188">
        <v>1161</v>
      </c>
      <c r="O12" s="188">
        <v>1159</v>
      </c>
      <c r="P12" s="188">
        <v>1160</v>
      </c>
      <c r="Q12" s="188">
        <v>1160</v>
      </c>
      <c r="R12" s="188">
        <v>1160</v>
      </c>
      <c r="S12" s="188">
        <v>1163</v>
      </c>
      <c r="T12" s="188">
        <v>1162</v>
      </c>
      <c r="U12" s="188">
        <v>1161</v>
      </c>
      <c r="V12" s="188">
        <v>1164</v>
      </c>
      <c r="W12" s="188">
        <v>1166</v>
      </c>
      <c r="X12" s="188">
        <v>1167</v>
      </c>
      <c r="Y12" s="188">
        <v>1168</v>
      </c>
      <c r="Z12" s="188">
        <v>27978</v>
      </c>
    </row>
    <row r="13" spans="1:26" x14ac:dyDescent="0.2">
      <c r="A13" s="187">
        <v>44719</v>
      </c>
      <c r="B13" s="188">
        <v>1180</v>
      </c>
      <c r="C13" s="188">
        <v>1181</v>
      </c>
      <c r="D13" s="188">
        <v>1181</v>
      </c>
      <c r="E13" s="188">
        <v>1182</v>
      </c>
      <c r="F13" s="188">
        <v>1182</v>
      </c>
      <c r="G13" s="188">
        <v>1181</v>
      </c>
      <c r="H13" s="188">
        <v>1180</v>
      </c>
      <c r="I13" s="188">
        <v>1178</v>
      </c>
      <c r="J13" s="188">
        <v>1179</v>
      </c>
      <c r="K13" s="188">
        <v>1173</v>
      </c>
      <c r="L13" s="188">
        <v>1173</v>
      </c>
      <c r="M13" s="188">
        <v>1173</v>
      </c>
      <c r="N13" s="188">
        <v>1173</v>
      </c>
      <c r="O13" s="188">
        <v>1171</v>
      </c>
      <c r="P13" s="188">
        <v>1171</v>
      </c>
      <c r="Q13" s="188">
        <v>1171</v>
      </c>
      <c r="R13" s="188">
        <v>1174</v>
      </c>
      <c r="S13" s="188">
        <v>1176</v>
      </c>
      <c r="T13" s="188">
        <v>1176</v>
      </c>
      <c r="U13" s="188">
        <v>1176</v>
      </c>
      <c r="V13" s="188">
        <v>1175</v>
      </c>
      <c r="W13" s="188">
        <v>1174</v>
      </c>
      <c r="X13" s="188">
        <v>1176</v>
      </c>
      <c r="Y13" s="188">
        <v>1177</v>
      </c>
      <c r="Z13" s="188">
        <v>28233</v>
      </c>
    </row>
    <row r="14" spans="1:26" x14ac:dyDescent="0.2">
      <c r="A14" s="187">
        <v>44720</v>
      </c>
      <c r="B14" s="188">
        <v>1177</v>
      </c>
      <c r="C14" s="188">
        <v>1177</v>
      </c>
      <c r="D14" s="188">
        <v>1177</v>
      </c>
      <c r="E14" s="188">
        <v>1178</v>
      </c>
      <c r="F14" s="188">
        <v>1178</v>
      </c>
      <c r="G14" s="188">
        <v>1178</v>
      </c>
      <c r="H14" s="188">
        <v>1178</v>
      </c>
      <c r="I14" s="188">
        <v>1176</v>
      </c>
      <c r="J14" s="188">
        <v>1170</v>
      </c>
      <c r="K14" s="188">
        <v>1171</v>
      </c>
      <c r="L14" s="188">
        <v>1171</v>
      </c>
      <c r="M14" s="188">
        <v>1171</v>
      </c>
      <c r="N14" s="188">
        <v>1171</v>
      </c>
      <c r="O14" s="188">
        <v>1171</v>
      </c>
      <c r="P14" s="188">
        <v>1168</v>
      </c>
      <c r="Q14" s="188">
        <v>1164</v>
      </c>
      <c r="R14" s="188">
        <v>1166</v>
      </c>
      <c r="S14" s="188">
        <v>1168</v>
      </c>
      <c r="T14" s="188">
        <v>1168</v>
      </c>
      <c r="U14" s="188">
        <v>1169</v>
      </c>
      <c r="V14" s="188">
        <v>1169</v>
      </c>
      <c r="W14" s="188">
        <v>1168</v>
      </c>
      <c r="X14" s="188">
        <v>1173</v>
      </c>
      <c r="Y14" s="188">
        <v>1173</v>
      </c>
      <c r="Z14" s="188">
        <v>28130</v>
      </c>
    </row>
    <row r="15" spans="1:26" x14ac:dyDescent="0.2">
      <c r="A15" s="187">
        <v>44721</v>
      </c>
      <c r="B15" s="188">
        <v>1164</v>
      </c>
      <c r="C15" s="188">
        <v>1164</v>
      </c>
      <c r="D15" s="188">
        <v>1163</v>
      </c>
      <c r="E15" s="188">
        <v>1163</v>
      </c>
      <c r="F15" s="188">
        <v>1165</v>
      </c>
      <c r="G15" s="188">
        <v>1164</v>
      </c>
      <c r="H15" s="188">
        <v>1164</v>
      </c>
      <c r="I15" s="188">
        <v>1162</v>
      </c>
      <c r="J15" s="188">
        <v>1155</v>
      </c>
      <c r="K15" s="188">
        <v>1156</v>
      </c>
      <c r="L15" s="188">
        <v>1158</v>
      </c>
      <c r="M15" s="188">
        <v>1154</v>
      </c>
      <c r="N15" s="188">
        <v>1141</v>
      </c>
      <c r="O15" s="188">
        <v>1140</v>
      </c>
      <c r="P15" s="188">
        <v>1141</v>
      </c>
      <c r="Q15" s="188">
        <v>1141</v>
      </c>
      <c r="R15" s="188">
        <v>1148</v>
      </c>
      <c r="S15" s="188">
        <v>1158</v>
      </c>
      <c r="T15" s="188">
        <v>1158</v>
      </c>
      <c r="U15" s="188">
        <v>1159</v>
      </c>
      <c r="V15" s="188">
        <v>1161</v>
      </c>
      <c r="W15" s="188">
        <v>1160</v>
      </c>
      <c r="X15" s="188">
        <v>1159</v>
      </c>
      <c r="Y15" s="188">
        <v>1161</v>
      </c>
      <c r="Z15" s="188">
        <v>27759</v>
      </c>
    </row>
    <row r="16" spans="1:26" x14ac:dyDescent="0.2">
      <c r="A16" s="187">
        <v>44722</v>
      </c>
      <c r="B16" s="188">
        <v>1164</v>
      </c>
      <c r="C16" s="188">
        <v>1165</v>
      </c>
      <c r="D16" s="188">
        <v>1166</v>
      </c>
      <c r="E16" s="188">
        <v>1165</v>
      </c>
      <c r="F16" s="188">
        <v>1166</v>
      </c>
      <c r="G16" s="188">
        <v>1166</v>
      </c>
      <c r="H16" s="188">
        <v>1166</v>
      </c>
      <c r="I16" s="188">
        <v>1166</v>
      </c>
      <c r="J16" s="188">
        <v>1157</v>
      </c>
      <c r="K16" s="188">
        <v>1155</v>
      </c>
      <c r="L16" s="188">
        <v>1147</v>
      </c>
      <c r="M16" s="188">
        <v>1148</v>
      </c>
      <c r="N16" s="188">
        <v>1146</v>
      </c>
      <c r="O16" s="188">
        <v>1145</v>
      </c>
      <c r="P16" s="188">
        <v>1145</v>
      </c>
      <c r="Q16" s="188">
        <v>1143</v>
      </c>
      <c r="R16" s="188">
        <v>1138</v>
      </c>
      <c r="S16" s="188">
        <v>1153</v>
      </c>
      <c r="T16" s="188">
        <v>1160</v>
      </c>
      <c r="U16" s="188">
        <v>1161</v>
      </c>
      <c r="V16" s="188">
        <v>1162</v>
      </c>
      <c r="W16" s="188">
        <v>1163</v>
      </c>
      <c r="X16" s="188">
        <v>1163</v>
      </c>
      <c r="Y16" s="188">
        <v>1162</v>
      </c>
      <c r="Z16" s="188">
        <v>27772</v>
      </c>
    </row>
    <row r="17" spans="1:26" x14ac:dyDescent="0.2">
      <c r="A17" s="187">
        <v>44723</v>
      </c>
      <c r="B17" s="188">
        <v>1164</v>
      </c>
      <c r="C17" s="188">
        <v>1164</v>
      </c>
      <c r="D17" s="188">
        <v>1165</v>
      </c>
      <c r="E17" s="188">
        <v>1165</v>
      </c>
      <c r="F17" s="188">
        <v>1166</v>
      </c>
      <c r="G17" s="188">
        <v>1166</v>
      </c>
      <c r="H17" s="188">
        <v>1167</v>
      </c>
      <c r="I17" s="188">
        <v>1167</v>
      </c>
      <c r="J17" s="188">
        <v>1167</v>
      </c>
      <c r="K17" s="188">
        <v>1168</v>
      </c>
      <c r="L17" s="188">
        <v>1167</v>
      </c>
      <c r="M17" s="188">
        <v>1165</v>
      </c>
      <c r="N17" s="188">
        <v>1167</v>
      </c>
      <c r="O17" s="188">
        <v>1166</v>
      </c>
      <c r="P17" s="188">
        <v>1167</v>
      </c>
      <c r="Q17" s="188">
        <v>1167</v>
      </c>
      <c r="R17" s="188">
        <v>1166</v>
      </c>
      <c r="S17" s="188">
        <v>1165</v>
      </c>
      <c r="T17" s="188">
        <v>1165</v>
      </c>
      <c r="U17" s="188">
        <v>1166</v>
      </c>
      <c r="V17" s="188">
        <v>1165</v>
      </c>
      <c r="W17" s="188">
        <v>1165</v>
      </c>
      <c r="X17" s="188">
        <v>1167</v>
      </c>
      <c r="Y17" s="188">
        <v>1167</v>
      </c>
      <c r="Z17" s="188">
        <v>27984</v>
      </c>
    </row>
    <row r="18" spans="1:26" x14ac:dyDescent="0.2">
      <c r="A18" s="187">
        <v>44724</v>
      </c>
      <c r="B18" s="188">
        <v>1175</v>
      </c>
      <c r="C18" s="188">
        <v>1176</v>
      </c>
      <c r="D18" s="188">
        <v>1176</v>
      </c>
      <c r="E18" s="188">
        <v>1176</v>
      </c>
      <c r="F18" s="188">
        <v>1177</v>
      </c>
      <c r="G18" s="188">
        <v>1176</v>
      </c>
      <c r="H18" s="188">
        <v>1176</v>
      </c>
      <c r="I18" s="188">
        <v>1177</v>
      </c>
      <c r="J18" s="188">
        <v>1177</v>
      </c>
      <c r="K18" s="188">
        <v>1176</v>
      </c>
      <c r="L18" s="188">
        <v>1176</v>
      </c>
      <c r="M18" s="188">
        <v>1174</v>
      </c>
      <c r="N18" s="188">
        <v>1175</v>
      </c>
      <c r="O18" s="188">
        <v>1174</v>
      </c>
      <c r="P18" s="188">
        <v>1172</v>
      </c>
      <c r="Q18" s="188">
        <v>1171</v>
      </c>
      <c r="R18" s="188">
        <v>1171</v>
      </c>
      <c r="S18" s="188">
        <v>1169</v>
      </c>
      <c r="T18" s="188">
        <v>1167</v>
      </c>
      <c r="U18" s="188">
        <v>1167</v>
      </c>
      <c r="V18" s="188">
        <v>1169</v>
      </c>
      <c r="W18" s="188">
        <v>1170</v>
      </c>
      <c r="X18" s="188">
        <v>1171</v>
      </c>
      <c r="Y18" s="188">
        <v>1173</v>
      </c>
      <c r="Z18" s="188">
        <v>28161</v>
      </c>
    </row>
    <row r="19" spans="1:26" x14ac:dyDescent="0.2">
      <c r="A19" s="187">
        <v>44725</v>
      </c>
      <c r="B19" s="188">
        <v>1176</v>
      </c>
      <c r="C19" s="188">
        <v>1175</v>
      </c>
      <c r="D19" s="188">
        <v>1177</v>
      </c>
      <c r="E19" s="188">
        <v>1177</v>
      </c>
      <c r="F19" s="188">
        <v>1176</v>
      </c>
      <c r="G19" s="188">
        <v>1176</v>
      </c>
      <c r="H19" s="188">
        <v>1174</v>
      </c>
      <c r="I19" s="188">
        <v>1173</v>
      </c>
      <c r="J19" s="188">
        <v>1171</v>
      </c>
      <c r="K19" s="188">
        <v>1169</v>
      </c>
      <c r="L19" s="188">
        <v>1168</v>
      </c>
      <c r="M19" s="188">
        <v>1169</v>
      </c>
      <c r="N19" s="188">
        <v>1166</v>
      </c>
      <c r="O19" s="188">
        <v>1164</v>
      </c>
      <c r="P19" s="188">
        <v>1164</v>
      </c>
      <c r="Q19" s="188">
        <v>1164</v>
      </c>
      <c r="R19" s="188">
        <v>1166</v>
      </c>
      <c r="S19" s="188">
        <v>1167</v>
      </c>
      <c r="T19" s="188">
        <v>1166</v>
      </c>
      <c r="U19" s="188">
        <v>1165</v>
      </c>
      <c r="V19" s="188">
        <v>1165</v>
      </c>
      <c r="W19" s="188">
        <v>1166</v>
      </c>
      <c r="X19" s="188">
        <v>1167</v>
      </c>
      <c r="Y19" s="188">
        <v>1168</v>
      </c>
      <c r="Z19" s="188">
        <v>28069</v>
      </c>
    </row>
    <row r="20" spans="1:26" x14ac:dyDescent="0.2">
      <c r="A20" s="187">
        <v>44726</v>
      </c>
      <c r="B20" s="188">
        <v>1161</v>
      </c>
      <c r="C20" s="188">
        <v>1162</v>
      </c>
      <c r="D20" s="188">
        <v>1160</v>
      </c>
      <c r="E20" s="188">
        <v>1161</v>
      </c>
      <c r="F20" s="188">
        <v>1162</v>
      </c>
      <c r="G20" s="188">
        <v>1162</v>
      </c>
      <c r="H20" s="188">
        <v>1162</v>
      </c>
      <c r="I20" s="188">
        <v>1162</v>
      </c>
      <c r="J20" s="188">
        <v>1161</v>
      </c>
      <c r="K20" s="188">
        <v>1163</v>
      </c>
      <c r="L20" s="188">
        <v>1164</v>
      </c>
      <c r="M20" s="188">
        <v>1163</v>
      </c>
      <c r="N20" s="188">
        <v>1160</v>
      </c>
      <c r="O20" s="188">
        <v>1163</v>
      </c>
      <c r="P20" s="188">
        <v>1162</v>
      </c>
      <c r="Q20" s="188">
        <v>1162</v>
      </c>
      <c r="R20" s="188">
        <v>1162</v>
      </c>
      <c r="S20" s="188">
        <v>1161</v>
      </c>
      <c r="T20" s="188">
        <v>1162</v>
      </c>
      <c r="U20" s="188">
        <v>1162</v>
      </c>
      <c r="V20" s="188">
        <v>1162</v>
      </c>
      <c r="W20" s="188">
        <v>1163</v>
      </c>
      <c r="X20" s="188">
        <v>1162</v>
      </c>
      <c r="Y20" s="188">
        <v>1162</v>
      </c>
      <c r="Z20" s="188">
        <v>27886</v>
      </c>
    </row>
    <row r="21" spans="1:26" x14ac:dyDescent="0.2">
      <c r="A21" s="187">
        <v>44727</v>
      </c>
      <c r="B21" s="188">
        <v>1167</v>
      </c>
      <c r="C21" s="188">
        <v>1169</v>
      </c>
      <c r="D21" s="188">
        <v>1168</v>
      </c>
      <c r="E21" s="188">
        <v>1167</v>
      </c>
      <c r="F21" s="188">
        <v>1166</v>
      </c>
      <c r="G21" s="188">
        <v>1166</v>
      </c>
      <c r="H21" s="188">
        <v>1166</v>
      </c>
      <c r="I21" s="188">
        <v>1167</v>
      </c>
      <c r="J21" s="188">
        <v>1166</v>
      </c>
      <c r="K21" s="188">
        <v>1165</v>
      </c>
      <c r="L21" s="188">
        <v>1166</v>
      </c>
      <c r="M21" s="188">
        <v>1165</v>
      </c>
      <c r="N21" s="188">
        <v>1164</v>
      </c>
      <c r="O21" s="188">
        <v>1164</v>
      </c>
      <c r="P21" s="188">
        <v>1161</v>
      </c>
      <c r="Q21" s="188">
        <v>1160</v>
      </c>
      <c r="R21" s="188">
        <v>1161</v>
      </c>
      <c r="S21" s="188">
        <v>1163</v>
      </c>
      <c r="T21" s="188">
        <v>1163</v>
      </c>
      <c r="U21" s="188">
        <v>1163</v>
      </c>
      <c r="V21" s="188">
        <v>1161</v>
      </c>
      <c r="W21" s="188">
        <v>1163</v>
      </c>
      <c r="X21" s="188">
        <v>1164</v>
      </c>
      <c r="Y21" s="188">
        <v>1164</v>
      </c>
      <c r="Z21" s="188">
        <v>27949</v>
      </c>
    </row>
    <row r="22" spans="1:26" x14ac:dyDescent="0.2">
      <c r="A22" s="187">
        <v>44728</v>
      </c>
      <c r="B22" s="188">
        <v>1160</v>
      </c>
      <c r="C22" s="188">
        <v>1161</v>
      </c>
      <c r="D22" s="188">
        <v>1161</v>
      </c>
      <c r="E22" s="188">
        <v>1161</v>
      </c>
      <c r="F22" s="188">
        <v>1159</v>
      </c>
      <c r="G22" s="188">
        <v>1160</v>
      </c>
      <c r="H22" s="188">
        <v>1159</v>
      </c>
      <c r="I22" s="188">
        <v>1158</v>
      </c>
      <c r="J22" s="188">
        <v>1158</v>
      </c>
      <c r="K22" s="188">
        <v>1158</v>
      </c>
      <c r="L22" s="188">
        <v>1159</v>
      </c>
      <c r="M22" s="188">
        <v>1160</v>
      </c>
      <c r="N22" s="188">
        <v>1160</v>
      </c>
      <c r="O22" s="188">
        <v>1160</v>
      </c>
      <c r="P22" s="188">
        <v>1160</v>
      </c>
      <c r="Q22" s="188">
        <v>1159</v>
      </c>
      <c r="R22" s="188">
        <v>1158</v>
      </c>
      <c r="S22" s="188">
        <v>1158</v>
      </c>
      <c r="T22" s="188">
        <v>1157</v>
      </c>
      <c r="U22" s="188">
        <v>1158</v>
      </c>
      <c r="V22" s="188">
        <v>1157</v>
      </c>
      <c r="W22" s="188">
        <v>1156</v>
      </c>
      <c r="X22" s="188">
        <v>1157</v>
      </c>
      <c r="Y22" s="188">
        <v>1159</v>
      </c>
      <c r="Z22" s="188">
        <v>27813</v>
      </c>
    </row>
    <row r="23" spans="1:26" x14ac:dyDescent="0.2">
      <c r="A23" s="187">
        <v>44729</v>
      </c>
      <c r="B23" s="188">
        <v>1164</v>
      </c>
      <c r="C23" s="188">
        <v>1164</v>
      </c>
      <c r="D23" s="188">
        <v>1166</v>
      </c>
      <c r="E23" s="188">
        <v>1165</v>
      </c>
      <c r="F23" s="188">
        <v>1164</v>
      </c>
      <c r="G23" s="188">
        <v>1163</v>
      </c>
      <c r="H23" s="188">
        <v>1164</v>
      </c>
      <c r="I23" s="188">
        <v>1163</v>
      </c>
      <c r="J23" s="188">
        <v>1163</v>
      </c>
      <c r="K23" s="188">
        <v>1157</v>
      </c>
      <c r="L23" s="188">
        <v>1144</v>
      </c>
      <c r="M23" s="188">
        <v>1141</v>
      </c>
      <c r="N23" s="188">
        <v>1140</v>
      </c>
      <c r="O23" s="188">
        <v>1138</v>
      </c>
      <c r="P23" s="188">
        <v>1140</v>
      </c>
      <c r="Q23" s="188">
        <v>1141</v>
      </c>
      <c r="R23" s="188">
        <v>1127</v>
      </c>
      <c r="S23" s="188">
        <v>1127</v>
      </c>
      <c r="T23" s="188">
        <v>1129</v>
      </c>
      <c r="U23" s="188">
        <v>1129</v>
      </c>
      <c r="V23" s="188">
        <v>1145</v>
      </c>
      <c r="W23" s="188">
        <v>1156</v>
      </c>
      <c r="X23" s="188">
        <v>1157</v>
      </c>
      <c r="Y23" s="188">
        <v>1156</v>
      </c>
      <c r="Z23" s="188">
        <v>27603</v>
      </c>
    </row>
    <row r="24" spans="1:26" x14ac:dyDescent="0.2">
      <c r="A24" s="187">
        <v>44730</v>
      </c>
      <c r="B24" s="188">
        <v>1158</v>
      </c>
      <c r="C24" s="188">
        <v>1160</v>
      </c>
      <c r="D24" s="188">
        <v>1161</v>
      </c>
      <c r="E24" s="188">
        <v>1163</v>
      </c>
      <c r="F24" s="188">
        <v>1164</v>
      </c>
      <c r="G24" s="188">
        <v>1163</v>
      </c>
      <c r="H24" s="188">
        <v>1163</v>
      </c>
      <c r="I24" s="188">
        <v>1164</v>
      </c>
      <c r="J24" s="188">
        <v>1163</v>
      </c>
      <c r="K24" s="188">
        <v>1164</v>
      </c>
      <c r="L24" s="188">
        <v>1165</v>
      </c>
      <c r="M24" s="188">
        <v>1164</v>
      </c>
      <c r="N24" s="188">
        <v>1163</v>
      </c>
      <c r="O24" s="188">
        <v>1164</v>
      </c>
      <c r="P24" s="188">
        <v>1164</v>
      </c>
      <c r="Q24" s="188">
        <v>1165</v>
      </c>
      <c r="R24" s="188">
        <v>1164</v>
      </c>
      <c r="S24" s="188">
        <v>1162</v>
      </c>
      <c r="T24" s="188">
        <v>1162</v>
      </c>
      <c r="U24" s="188">
        <v>1164</v>
      </c>
      <c r="V24" s="188">
        <v>1165</v>
      </c>
      <c r="W24" s="188">
        <v>1166</v>
      </c>
      <c r="X24" s="188">
        <v>1167</v>
      </c>
      <c r="Y24" s="188">
        <v>1166</v>
      </c>
      <c r="Z24" s="188">
        <v>27924</v>
      </c>
    </row>
    <row r="25" spans="1:26" x14ac:dyDescent="0.2">
      <c r="A25" s="187">
        <v>44731</v>
      </c>
      <c r="B25" s="188">
        <v>1174</v>
      </c>
      <c r="C25" s="188">
        <v>1176</v>
      </c>
      <c r="D25" s="188">
        <v>1176</v>
      </c>
      <c r="E25" s="188">
        <v>1176</v>
      </c>
      <c r="F25" s="188">
        <v>1178</v>
      </c>
      <c r="G25" s="188">
        <v>1178</v>
      </c>
      <c r="H25" s="188">
        <v>1167</v>
      </c>
      <c r="I25" s="188">
        <v>1161</v>
      </c>
      <c r="J25" s="188">
        <v>1162</v>
      </c>
      <c r="K25" s="188">
        <v>1163</v>
      </c>
      <c r="L25" s="188">
        <v>1172</v>
      </c>
      <c r="M25" s="188">
        <v>1182</v>
      </c>
      <c r="N25" s="188">
        <v>1179</v>
      </c>
      <c r="O25" s="188">
        <v>1176</v>
      </c>
      <c r="P25" s="188">
        <v>1176</v>
      </c>
      <c r="Q25" s="188">
        <v>1175</v>
      </c>
      <c r="R25" s="188">
        <v>1168</v>
      </c>
      <c r="S25" s="188">
        <v>1155</v>
      </c>
      <c r="T25" s="188">
        <v>1154</v>
      </c>
      <c r="U25" s="188">
        <v>1155</v>
      </c>
      <c r="V25" s="188">
        <v>1156</v>
      </c>
      <c r="W25" s="188">
        <v>1157</v>
      </c>
      <c r="X25" s="188">
        <v>1158</v>
      </c>
      <c r="Y25" s="188">
        <v>1160</v>
      </c>
      <c r="Z25" s="188">
        <v>28034</v>
      </c>
    </row>
    <row r="26" spans="1:26" x14ac:dyDescent="0.2">
      <c r="A26" s="187">
        <v>44732</v>
      </c>
      <c r="B26" s="188">
        <v>1134</v>
      </c>
      <c r="C26" s="188">
        <v>1135</v>
      </c>
      <c r="D26" s="188">
        <v>1136</v>
      </c>
      <c r="E26" s="188">
        <v>1135</v>
      </c>
      <c r="F26" s="188">
        <v>1134</v>
      </c>
      <c r="G26" s="188">
        <v>1135</v>
      </c>
      <c r="H26" s="188">
        <v>1135</v>
      </c>
      <c r="I26" s="188">
        <v>1133</v>
      </c>
      <c r="J26" s="188">
        <v>1133</v>
      </c>
      <c r="K26" s="188">
        <v>1133</v>
      </c>
      <c r="L26" s="188">
        <v>1134</v>
      </c>
      <c r="M26" s="188">
        <v>1136</v>
      </c>
      <c r="N26" s="188">
        <v>1126</v>
      </c>
      <c r="O26" s="188">
        <v>1106</v>
      </c>
      <c r="P26" s="188">
        <v>1103</v>
      </c>
      <c r="Q26" s="188">
        <v>1103</v>
      </c>
      <c r="R26" s="188">
        <v>1112</v>
      </c>
      <c r="S26" s="188">
        <v>1131</v>
      </c>
      <c r="T26" s="188">
        <v>1131</v>
      </c>
      <c r="U26" s="188">
        <v>1129</v>
      </c>
      <c r="V26" s="188">
        <v>1132</v>
      </c>
      <c r="W26" s="188">
        <v>1134</v>
      </c>
      <c r="X26" s="188">
        <v>1134</v>
      </c>
      <c r="Y26" s="188">
        <v>1135</v>
      </c>
      <c r="Z26" s="188">
        <v>27089</v>
      </c>
    </row>
    <row r="27" spans="1:26" x14ac:dyDescent="0.2">
      <c r="A27" s="187">
        <v>44733</v>
      </c>
      <c r="B27" s="188">
        <v>1156</v>
      </c>
      <c r="C27" s="188">
        <v>1156</v>
      </c>
      <c r="D27" s="188">
        <v>1156</v>
      </c>
      <c r="E27" s="188">
        <v>1157</v>
      </c>
      <c r="F27" s="188">
        <v>1158</v>
      </c>
      <c r="G27" s="188">
        <v>1157</v>
      </c>
      <c r="H27" s="188">
        <v>1157</v>
      </c>
      <c r="I27" s="188">
        <v>1155</v>
      </c>
      <c r="J27" s="188">
        <v>1158</v>
      </c>
      <c r="K27" s="188">
        <v>1154</v>
      </c>
      <c r="L27" s="188">
        <v>1153</v>
      </c>
      <c r="M27" s="188">
        <v>1153</v>
      </c>
      <c r="N27" s="188">
        <v>1153</v>
      </c>
      <c r="O27" s="188">
        <v>1152</v>
      </c>
      <c r="P27" s="188">
        <v>1148</v>
      </c>
      <c r="Q27" s="188">
        <v>1148</v>
      </c>
      <c r="R27" s="188">
        <v>1145</v>
      </c>
      <c r="S27" s="188">
        <v>1146</v>
      </c>
      <c r="T27" s="188">
        <v>1146</v>
      </c>
      <c r="U27" s="188">
        <v>1147</v>
      </c>
      <c r="V27" s="188">
        <v>1148</v>
      </c>
      <c r="W27" s="188">
        <v>1153</v>
      </c>
      <c r="X27" s="188">
        <v>1155</v>
      </c>
      <c r="Y27" s="188">
        <v>1155</v>
      </c>
      <c r="Z27" s="188">
        <v>27666</v>
      </c>
    </row>
    <row r="28" spans="1:26" x14ac:dyDescent="0.2">
      <c r="A28" s="187">
        <v>44734</v>
      </c>
      <c r="B28" s="188">
        <v>1148</v>
      </c>
      <c r="C28" s="188">
        <v>1149</v>
      </c>
      <c r="D28" s="188">
        <v>1148</v>
      </c>
      <c r="E28" s="188">
        <v>1150</v>
      </c>
      <c r="F28" s="188">
        <v>1151</v>
      </c>
      <c r="G28" s="188">
        <v>1151</v>
      </c>
      <c r="H28" s="188">
        <v>1151</v>
      </c>
      <c r="I28" s="188">
        <v>1150</v>
      </c>
      <c r="J28" s="188">
        <v>1149</v>
      </c>
      <c r="K28" s="188">
        <v>1151</v>
      </c>
      <c r="L28" s="188">
        <v>1150</v>
      </c>
      <c r="M28" s="188">
        <v>1148</v>
      </c>
      <c r="N28" s="188">
        <v>1148</v>
      </c>
      <c r="O28" s="188">
        <v>1148</v>
      </c>
      <c r="P28" s="188">
        <v>1145</v>
      </c>
      <c r="Q28" s="188">
        <v>1145</v>
      </c>
      <c r="R28" s="188">
        <v>1146</v>
      </c>
      <c r="S28" s="188">
        <v>1146</v>
      </c>
      <c r="T28" s="188">
        <v>1147</v>
      </c>
      <c r="U28" s="188">
        <v>1148</v>
      </c>
      <c r="V28" s="188">
        <v>1148</v>
      </c>
      <c r="W28" s="188">
        <v>1147</v>
      </c>
      <c r="X28" s="188">
        <v>1146</v>
      </c>
      <c r="Y28" s="188">
        <v>1148</v>
      </c>
      <c r="Z28" s="188">
        <v>27558</v>
      </c>
    </row>
    <row r="29" spans="1:26" x14ac:dyDescent="0.2">
      <c r="A29" s="187">
        <v>44735</v>
      </c>
      <c r="B29" s="188">
        <v>1156</v>
      </c>
      <c r="C29" s="188">
        <v>1157</v>
      </c>
      <c r="D29" s="188">
        <v>1158</v>
      </c>
      <c r="E29" s="188">
        <v>1158</v>
      </c>
      <c r="F29" s="188">
        <v>1158</v>
      </c>
      <c r="G29" s="188">
        <v>1158</v>
      </c>
      <c r="H29" s="188">
        <v>1159</v>
      </c>
      <c r="I29" s="188">
        <v>1159</v>
      </c>
      <c r="J29" s="188">
        <v>1158</v>
      </c>
      <c r="K29" s="188">
        <v>1156</v>
      </c>
      <c r="L29" s="188">
        <v>1154</v>
      </c>
      <c r="M29" s="188">
        <v>1155</v>
      </c>
      <c r="N29" s="188">
        <v>1155</v>
      </c>
      <c r="O29" s="188">
        <v>1156</v>
      </c>
      <c r="P29" s="188">
        <v>1157</v>
      </c>
      <c r="Q29" s="188">
        <v>1156</v>
      </c>
      <c r="R29" s="188">
        <v>1155</v>
      </c>
      <c r="S29" s="188">
        <v>1155</v>
      </c>
      <c r="T29" s="188">
        <v>1155</v>
      </c>
      <c r="U29" s="188">
        <v>1156</v>
      </c>
      <c r="V29" s="188">
        <v>1155</v>
      </c>
      <c r="W29" s="188">
        <v>1154</v>
      </c>
      <c r="X29" s="188">
        <v>1154</v>
      </c>
      <c r="Y29" s="188">
        <v>1155</v>
      </c>
      <c r="Z29" s="188">
        <v>27749</v>
      </c>
    </row>
    <row r="30" spans="1:26" x14ac:dyDescent="0.2">
      <c r="A30" s="187">
        <v>44736</v>
      </c>
      <c r="B30" s="188">
        <v>1157</v>
      </c>
      <c r="C30" s="188">
        <v>1158</v>
      </c>
      <c r="D30" s="188">
        <v>1157</v>
      </c>
      <c r="E30" s="188">
        <v>1157</v>
      </c>
      <c r="F30" s="188">
        <v>1157</v>
      </c>
      <c r="G30" s="188">
        <v>1157</v>
      </c>
      <c r="H30" s="188">
        <v>1158</v>
      </c>
      <c r="I30" s="188">
        <v>1158</v>
      </c>
      <c r="J30" s="188">
        <v>1159</v>
      </c>
      <c r="K30" s="188">
        <v>1158</v>
      </c>
      <c r="L30" s="188">
        <v>1156</v>
      </c>
      <c r="M30" s="188">
        <v>1155</v>
      </c>
      <c r="N30" s="188">
        <v>1155</v>
      </c>
      <c r="O30" s="188">
        <v>1153</v>
      </c>
      <c r="P30" s="188">
        <v>1154</v>
      </c>
      <c r="Q30" s="188">
        <v>1154</v>
      </c>
      <c r="R30" s="188">
        <v>1150</v>
      </c>
      <c r="S30" s="188">
        <v>1148</v>
      </c>
      <c r="T30" s="188">
        <v>1148</v>
      </c>
      <c r="U30" s="188">
        <v>1149</v>
      </c>
      <c r="V30" s="188">
        <v>1149</v>
      </c>
      <c r="W30" s="188">
        <v>1151</v>
      </c>
      <c r="X30" s="188">
        <v>1149</v>
      </c>
      <c r="Y30" s="188">
        <v>1148</v>
      </c>
      <c r="Z30" s="188">
        <v>27695</v>
      </c>
    </row>
    <row r="31" spans="1:26" x14ac:dyDescent="0.2">
      <c r="A31" s="187">
        <v>44737</v>
      </c>
      <c r="B31" s="188">
        <v>1146</v>
      </c>
      <c r="C31" s="188">
        <v>1148</v>
      </c>
      <c r="D31" s="188">
        <v>1147</v>
      </c>
      <c r="E31" s="188">
        <v>1146</v>
      </c>
      <c r="F31" s="188">
        <v>1148</v>
      </c>
      <c r="G31" s="188">
        <v>1147</v>
      </c>
      <c r="H31" s="188">
        <v>1148</v>
      </c>
      <c r="I31" s="188">
        <v>1148</v>
      </c>
      <c r="J31" s="188">
        <v>1147</v>
      </c>
      <c r="K31" s="188">
        <v>1147</v>
      </c>
      <c r="L31" s="188">
        <v>1146</v>
      </c>
      <c r="M31" s="188">
        <v>1144</v>
      </c>
      <c r="N31" s="188">
        <v>1141</v>
      </c>
      <c r="O31" s="188">
        <v>1142</v>
      </c>
      <c r="P31" s="188">
        <v>1142</v>
      </c>
      <c r="Q31" s="188">
        <v>1141</v>
      </c>
      <c r="R31" s="188">
        <v>1139</v>
      </c>
      <c r="S31" s="188">
        <v>1134</v>
      </c>
      <c r="T31" s="188">
        <v>1135</v>
      </c>
      <c r="U31" s="188">
        <v>1136</v>
      </c>
      <c r="V31" s="188">
        <v>1138</v>
      </c>
      <c r="W31" s="188">
        <v>1139</v>
      </c>
      <c r="X31" s="188">
        <v>1142</v>
      </c>
      <c r="Y31" s="188">
        <v>1142</v>
      </c>
      <c r="Z31" s="188">
        <v>27433</v>
      </c>
    </row>
    <row r="32" spans="1:26" x14ac:dyDescent="0.2">
      <c r="A32" s="187">
        <v>44738</v>
      </c>
      <c r="B32" s="188">
        <v>1155</v>
      </c>
      <c r="C32" s="188">
        <v>1157</v>
      </c>
      <c r="D32" s="188">
        <v>1157</v>
      </c>
      <c r="E32" s="188">
        <v>1155</v>
      </c>
      <c r="F32" s="188">
        <v>1155</v>
      </c>
      <c r="G32" s="188">
        <v>1156</v>
      </c>
      <c r="H32" s="188">
        <v>1156</v>
      </c>
      <c r="I32" s="188">
        <v>1155</v>
      </c>
      <c r="J32" s="188">
        <v>1156</v>
      </c>
      <c r="K32" s="188">
        <v>1155</v>
      </c>
      <c r="L32" s="188">
        <v>1155</v>
      </c>
      <c r="M32" s="188">
        <v>1154</v>
      </c>
      <c r="N32" s="188">
        <v>1150</v>
      </c>
      <c r="O32" s="188">
        <v>1152</v>
      </c>
      <c r="P32" s="188">
        <v>1153</v>
      </c>
      <c r="Q32" s="188">
        <v>1152</v>
      </c>
      <c r="R32" s="188">
        <v>1149</v>
      </c>
      <c r="S32" s="188">
        <v>1146</v>
      </c>
      <c r="T32" s="188">
        <v>1146</v>
      </c>
      <c r="U32" s="188">
        <v>1148</v>
      </c>
      <c r="V32" s="188">
        <v>1147</v>
      </c>
      <c r="W32" s="188">
        <v>1147</v>
      </c>
      <c r="X32" s="188">
        <v>1149</v>
      </c>
      <c r="Y32" s="188">
        <v>1150</v>
      </c>
      <c r="Z32" s="188">
        <v>27655</v>
      </c>
    </row>
    <row r="33" spans="1:26" x14ac:dyDescent="0.2">
      <c r="A33" s="187">
        <v>44739</v>
      </c>
      <c r="B33" s="188">
        <v>1139</v>
      </c>
      <c r="C33" s="188">
        <v>1141</v>
      </c>
      <c r="D33" s="188">
        <v>1142</v>
      </c>
      <c r="E33" s="188">
        <v>1142</v>
      </c>
      <c r="F33" s="188">
        <v>1141</v>
      </c>
      <c r="G33" s="188">
        <v>1141</v>
      </c>
      <c r="H33" s="188">
        <v>1140</v>
      </c>
      <c r="I33" s="188">
        <v>1139</v>
      </c>
      <c r="J33" s="188">
        <v>1140</v>
      </c>
      <c r="K33" s="188">
        <v>1141</v>
      </c>
      <c r="L33" s="188">
        <v>1141</v>
      </c>
      <c r="M33" s="188">
        <v>1141</v>
      </c>
      <c r="N33" s="188">
        <v>1137</v>
      </c>
      <c r="O33" s="188">
        <v>1134</v>
      </c>
      <c r="P33" s="188">
        <v>1136</v>
      </c>
      <c r="Q33" s="188">
        <v>1138</v>
      </c>
      <c r="R33" s="188">
        <v>1139</v>
      </c>
      <c r="S33" s="188">
        <v>1138</v>
      </c>
      <c r="T33" s="188">
        <v>1137</v>
      </c>
      <c r="U33" s="188">
        <v>1138</v>
      </c>
      <c r="V33" s="188">
        <v>1137</v>
      </c>
      <c r="W33" s="188">
        <v>1138</v>
      </c>
      <c r="X33" s="188">
        <v>1138</v>
      </c>
      <c r="Y33" s="188">
        <v>1140</v>
      </c>
      <c r="Z33" s="188">
        <v>27338</v>
      </c>
    </row>
    <row r="34" spans="1:26" x14ac:dyDescent="0.2">
      <c r="A34" s="187">
        <v>44740</v>
      </c>
      <c r="B34" s="188">
        <v>1148</v>
      </c>
      <c r="C34" s="188">
        <v>1147</v>
      </c>
      <c r="D34" s="188">
        <v>1147</v>
      </c>
      <c r="E34" s="188">
        <v>1148</v>
      </c>
      <c r="F34" s="188">
        <v>1148</v>
      </c>
      <c r="G34" s="188">
        <v>1148</v>
      </c>
      <c r="H34" s="188">
        <v>1150</v>
      </c>
      <c r="I34" s="188">
        <v>1150</v>
      </c>
      <c r="J34" s="188">
        <v>1150</v>
      </c>
      <c r="K34" s="188">
        <v>1150</v>
      </c>
      <c r="L34" s="188">
        <v>1150</v>
      </c>
      <c r="M34" s="188">
        <v>1150</v>
      </c>
      <c r="N34" s="188">
        <v>1152</v>
      </c>
      <c r="O34" s="188">
        <v>1148</v>
      </c>
      <c r="P34" s="188">
        <v>1145</v>
      </c>
      <c r="Q34" s="188">
        <v>1146</v>
      </c>
      <c r="R34" s="188">
        <v>1145</v>
      </c>
      <c r="S34" s="188">
        <v>1143</v>
      </c>
      <c r="T34" s="188">
        <v>1142</v>
      </c>
      <c r="U34" s="188">
        <v>1144</v>
      </c>
      <c r="V34" s="188">
        <v>1142</v>
      </c>
      <c r="W34" s="188">
        <v>1145</v>
      </c>
      <c r="X34" s="188">
        <v>1146</v>
      </c>
      <c r="Y34" s="188">
        <v>1146</v>
      </c>
      <c r="Z34" s="188">
        <v>27530</v>
      </c>
    </row>
    <row r="35" spans="1:26" x14ac:dyDescent="0.2">
      <c r="A35" s="187">
        <v>44741</v>
      </c>
      <c r="B35" s="188">
        <v>1162</v>
      </c>
      <c r="C35" s="188">
        <v>1164</v>
      </c>
      <c r="D35" s="188">
        <v>1165</v>
      </c>
      <c r="E35" s="188">
        <v>1165</v>
      </c>
      <c r="F35" s="188">
        <v>1164</v>
      </c>
      <c r="G35" s="188">
        <v>1162</v>
      </c>
      <c r="H35" s="188">
        <v>1161</v>
      </c>
      <c r="I35" s="188">
        <v>1163</v>
      </c>
      <c r="J35" s="188">
        <v>1163</v>
      </c>
      <c r="K35" s="188">
        <v>1162</v>
      </c>
      <c r="L35" s="188">
        <v>1163</v>
      </c>
      <c r="M35" s="188">
        <v>1159</v>
      </c>
      <c r="N35" s="188">
        <v>1158</v>
      </c>
      <c r="O35" s="188">
        <v>1158</v>
      </c>
      <c r="P35" s="188">
        <v>1158</v>
      </c>
      <c r="Q35" s="188">
        <v>1158</v>
      </c>
      <c r="R35" s="188">
        <v>1156</v>
      </c>
      <c r="S35" s="188">
        <v>1157</v>
      </c>
      <c r="T35" s="188">
        <v>1156</v>
      </c>
      <c r="U35" s="188">
        <v>1155</v>
      </c>
      <c r="V35" s="188">
        <v>1152</v>
      </c>
      <c r="W35" s="188">
        <v>1154</v>
      </c>
      <c r="X35" s="188">
        <v>1155</v>
      </c>
      <c r="Y35" s="188">
        <v>1157</v>
      </c>
      <c r="Z35" s="188">
        <v>27827</v>
      </c>
    </row>
    <row r="36" spans="1:26" x14ac:dyDescent="0.2">
      <c r="A36" s="187">
        <v>44742</v>
      </c>
      <c r="B36" s="188">
        <v>1127</v>
      </c>
      <c r="C36" s="188">
        <v>1129</v>
      </c>
      <c r="D36" s="188">
        <v>1130</v>
      </c>
      <c r="E36" s="188">
        <v>1128</v>
      </c>
      <c r="F36" s="188">
        <v>1128</v>
      </c>
      <c r="G36" s="188">
        <v>1128</v>
      </c>
      <c r="H36" s="188">
        <v>1129</v>
      </c>
      <c r="I36" s="188">
        <v>1129</v>
      </c>
      <c r="J36" s="188">
        <v>1129</v>
      </c>
      <c r="K36" s="188">
        <v>1131</v>
      </c>
      <c r="L36" s="188">
        <v>1129</v>
      </c>
      <c r="M36" s="188">
        <v>1128</v>
      </c>
      <c r="N36" s="188">
        <v>1126</v>
      </c>
      <c r="O36" s="188">
        <v>1123</v>
      </c>
      <c r="P36" s="188">
        <v>1123</v>
      </c>
      <c r="Q36" s="188">
        <v>1119</v>
      </c>
      <c r="R36" s="188">
        <v>1130</v>
      </c>
      <c r="S36" s="188">
        <v>1142</v>
      </c>
      <c r="T36" s="188">
        <v>1140</v>
      </c>
      <c r="U36" s="188">
        <v>1139</v>
      </c>
      <c r="V36" s="188">
        <v>1138</v>
      </c>
      <c r="W36" s="188">
        <v>1137</v>
      </c>
      <c r="X36" s="188">
        <v>1139</v>
      </c>
      <c r="Y36" s="188">
        <v>1139</v>
      </c>
      <c r="Z36" s="188">
        <v>27140</v>
      </c>
    </row>
    <row r="37" spans="1:26" ht="15.75" x14ac:dyDescent="0.25">
      <c r="A37" s="198" t="s">
        <v>107</v>
      </c>
      <c r="B37" s="199">
        <v>34796</v>
      </c>
      <c r="C37" s="199">
        <v>34826</v>
      </c>
      <c r="D37" s="199">
        <v>34837</v>
      </c>
      <c r="E37" s="199">
        <v>34841</v>
      </c>
      <c r="F37" s="199">
        <v>34833</v>
      </c>
      <c r="G37" s="199">
        <v>34828</v>
      </c>
      <c r="H37" s="199">
        <v>34817</v>
      </c>
      <c r="I37" s="199">
        <v>34794</v>
      </c>
      <c r="J37" s="199">
        <v>34773</v>
      </c>
      <c r="K37" s="199">
        <v>34752</v>
      </c>
      <c r="L37" s="199">
        <v>34718</v>
      </c>
      <c r="M37" s="199">
        <v>34708</v>
      </c>
      <c r="N37" s="199">
        <v>34647</v>
      </c>
      <c r="O37" s="199">
        <v>34591</v>
      </c>
      <c r="P37" s="199">
        <v>34578</v>
      </c>
      <c r="Q37" s="199">
        <v>34570</v>
      </c>
      <c r="R37" s="199">
        <v>34563</v>
      </c>
      <c r="S37" s="199">
        <v>34621</v>
      </c>
      <c r="T37" s="199">
        <v>34628</v>
      </c>
      <c r="U37" s="199">
        <v>34644</v>
      </c>
      <c r="V37" s="199">
        <v>34660</v>
      </c>
      <c r="W37" s="199">
        <v>34708</v>
      </c>
      <c r="X37" s="199">
        <v>34737</v>
      </c>
      <c r="Y37" s="199">
        <v>34750</v>
      </c>
      <c r="Z37" s="199">
        <v>833220</v>
      </c>
    </row>
    <row r="38" spans="1:26" ht="15.75" x14ac:dyDescent="0.25">
      <c r="A38" s="196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</row>
    <row r="39" spans="1:26" x14ac:dyDescent="0.2">
      <c r="A39" s="185" t="s">
        <v>0</v>
      </c>
      <c r="B39" s="186">
        <f>SUM(Z7:Z36)</f>
        <v>833220</v>
      </c>
    </row>
    <row r="40" spans="1:26" ht="15.75" x14ac:dyDescent="0.25">
      <c r="A40" s="178" t="s">
        <v>104</v>
      </c>
      <c r="B40" s="179"/>
    </row>
    <row r="41" spans="1:26" ht="15.75" x14ac:dyDescent="0.25">
      <c r="A41" s="178" t="s">
        <v>102</v>
      </c>
      <c r="B41" s="179">
        <v>0</v>
      </c>
    </row>
    <row r="42" spans="1:26" ht="15.75" x14ac:dyDescent="0.25">
      <c r="A42" s="178" t="s">
        <v>103</v>
      </c>
      <c r="B42" s="180">
        <f>B39-B40+B41</f>
        <v>833220</v>
      </c>
    </row>
    <row r="43" spans="1:26" x14ac:dyDescent="0.2">
      <c r="A43" s="185"/>
    </row>
    <row r="44" spans="1:26" x14ac:dyDescent="0.2">
      <c r="A44" s="185"/>
    </row>
  </sheetData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0.39997558519241921"/>
  </sheetPr>
  <dimension ref="A1:Z43"/>
  <sheetViews>
    <sheetView topLeftCell="A19" zoomScale="70" zoomScaleNormal="70" workbookViewId="0">
      <selection activeCell="O59" sqref="O59"/>
    </sheetView>
  </sheetViews>
  <sheetFormatPr defaultRowHeight="15" x14ac:dyDescent="0.2"/>
  <cols>
    <col min="1" max="1" width="20" customWidth="1"/>
    <col min="2" max="2" width="13.21875" customWidth="1"/>
    <col min="3" max="27" width="8.33203125" customWidth="1"/>
  </cols>
  <sheetData>
    <row r="1" spans="1:26" x14ac:dyDescent="0.2">
      <c r="A1" s="181" t="s">
        <v>14</v>
      </c>
    </row>
    <row r="2" spans="1:26" x14ac:dyDescent="0.2">
      <c r="A2" s="181" t="s">
        <v>49</v>
      </c>
    </row>
    <row r="3" spans="1:26" x14ac:dyDescent="0.2">
      <c r="A3" t="s">
        <v>44</v>
      </c>
      <c r="D3" s="182"/>
    </row>
    <row r="4" spans="1:26" x14ac:dyDescent="0.2">
      <c r="A4" s="183"/>
      <c r="C4" s="182"/>
      <c r="D4" s="182"/>
    </row>
    <row r="5" spans="1:26" x14ac:dyDescent="0.2">
      <c r="A5" s="183"/>
    </row>
    <row r="6" spans="1:26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6" x14ac:dyDescent="0.2">
      <c r="A7" s="187">
        <v>44713</v>
      </c>
      <c r="B7" s="188">
        <v>1142</v>
      </c>
      <c r="C7" s="188">
        <v>1145</v>
      </c>
      <c r="D7" s="188">
        <v>1146</v>
      </c>
      <c r="E7" s="188">
        <v>1148</v>
      </c>
      <c r="F7" s="188">
        <v>1148</v>
      </c>
      <c r="G7" s="188">
        <v>1148</v>
      </c>
      <c r="H7" s="188">
        <v>1147</v>
      </c>
      <c r="I7" s="188">
        <v>1147</v>
      </c>
      <c r="J7" s="188">
        <v>1148</v>
      </c>
      <c r="K7" s="188">
        <v>1148</v>
      </c>
      <c r="L7" s="188">
        <v>1146</v>
      </c>
      <c r="M7" s="188">
        <v>1145</v>
      </c>
      <c r="N7" s="188">
        <v>1144</v>
      </c>
      <c r="O7" s="188">
        <v>1144</v>
      </c>
      <c r="P7" s="188">
        <v>1146</v>
      </c>
      <c r="Q7" s="188">
        <v>1144</v>
      </c>
      <c r="R7" s="188">
        <v>1145</v>
      </c>
      <c r="S7" s="188">
        <v>1146</v>
      </c>
      <c r="T7" s="188">
        <v>1147</v>
      </c>
      <c r="U7" s="188">
        <v>1146</v>
      </c>
      <c r="V7" s="188">
        <v>1144</v>
      </c>
      <c r="W7" s="188">
        <v>1144</v>
      </c>
      <c r="X7" s="188">
        <v>1145</v>
      </c>
      <c r="Y7" s="188">
        <v>1145</v>
      </c>
      <c r="Z7" s="188">
        <v>27498</v>
      </c>
    </row>
    <row r="8" spans="1:26" x14ac:dyDescent="0.2">
      <c r="A8" s="187">
        <v>44714</v>
      </c>
      <c r="B8" s="188">
        <v>1137</v>
      </c>
      <c r="C8" s="188">
        <v>1136</v>
      </c>
      <c r="D8" s="188">
        <v>1137</v>
      </c>
      <c r="E8" s="188">
        <v>1138</v>
      </c>
      <c r="F8" s="188">
        <v>1138</v>
      </c>
      <c r="G8" s="188">
        <v>1137</v>
      </c>
      <c r="H8" s="188">
        <v>1138</v>
      </c>
      <c r="I8" s="188">
        <v>1140</v>
      </c>
      <c r="J8" s="188">
        <v>1142</v>
      </c>
      <c r="K8" s="188">
        <v>1140</v>
      </c>
      <c r="L8" s="188">
        <v>1132</v>
      </c>
      <c r="M8" s="188">
        <v>1139</v>
      </c>
      <c r="N8" s="188">
        <v>1138</v>
      </c>
      <c r="O8" s="188">
        <v>1137</v>
      </c>
      <c r="P8" s="188">
        <v>1148</v>
      </c>
      <c r="Q8" s="188">
        <v>1145</v>
      </c>
      <c r="R8" s="188">
        <v>1144</v>
      </c>
      <c r="S8" s="188">
        <v>1144</v>
      </c>
      <c r="T8" s="188">
        <v>1145</v>
      </c>
      <c r="U8" s="188">
        <v>1146</v>
      </c>
      <c r="V8" s="188">
        <v>1146</v>
      </c>
      <c r="W8" s="188">
        <v>1146</v>
      </c>
      <c r="X8" s="188">
        <v>1146</v>
      </c>
      <c r="Y8" s="188">
        <v>1145</v>
      </c>
      <c r="Z8" s="188">
        <v>27384</v>
      </c>
    </row>
    <row r="9" spans="1:26" x14ac:dyDescent="0.2">
      <c r="A9" s="187">
        <v>44715</v>
      </c>
      <c r="B9" s="188">
        <v>1143</v>
      </c>
      <c r="C9" s="188">
        <v>1143</v>
      </c>
      <c r="D9" s="188">
        <v>1145</v>
      </c>
      <c r="E9" s="188">
        <v>1146</v>
      </c>
      <c r="F9" s="188">
        <v>1145</v>
      </c>
      <c r="G9" s="188">
        <v>1146</v>
      </c>
      <c r="H9" s="188">
        <v>1145</v>
      </c>
      <c r="I9" s="188">
        <v>1083</v>
      </c>
      <c r="J9" s="188">
        <v>1017</v>
      </c>
      <c r="K9" s="188">
        <v>1052</v>
      </c>
      <c r="L9" s="188">
        <v>1126</v>
      </c>
      <c r="M9" s="188">
        <v>1142</v>
      </c>
      <c r="N9" s="188">
        <v>1142</v>
      </c>
      <c r="O9" s="188">
        <v>1141</v>
      </c>
      <c r="P9" s="188">
        <v>1142</v>
      </c>
      <c r="Q9" s="188">
        <v>1144</v>
      </c>
      <c r="R9" s="188">
        <v>1143</v>
      </c>
      <c r="S9" s="188">
        <v>1143</v>
      </c>
      <c r="T9" s="188">
        <v>1145</v>
      </c>
      <c r="U9" s="188">
        <v>1145</v>
      </c>
      <c r="V9" s="188">
        <v>1145</v>
      </c>
      <c r="W9" s="188">
        <v>1146</v>
      </c>
      <c r="X9" s="188">
        <v>1147</v>
      </c>
      <c r="Y9" s="188">
        <v>1148</v>
      </c>
      <c r="Z9" s="188">
        <v>27164</v>
      </c>
    </row>
    <row r="10" spans="1:26" x14ac:dyDescent="0.2">
      <c r="A10" s="187">
        <v>44716</v>
      </c>
      <c r="B10" s="188">
        <v>1152</v>
      </c>
      <c r="C10" s="188">
        <v>1153</v>
      </c>
      <c r="D10" s="188">
        <v>1154</v>
      </c>
      <c r="E10" s="188">
        <v>1156</v>
      </c>
      <c r="F10" s="188">
        <v>1158</v>
      </c>
      <c r="G10" s="188">
        <v>1159</v>
      </c>
      <c r="H10" s="188">
        <v>1159</v>
      </c>
      <c r="I10" s="188">
        <v>1157</v>
      </c>
      <c r="J10" s="188">
        <v>1156</v>
      </c>
      <c r="K10" s="188">
        <v>1156</v>
      </c>
      <c r="L10" s="188">
        <v>1155</v>
      </c>
      <c r="M10" s="188">
        <v>1152</v>
      </c>
      <c r="N10" s="188">
        <v>1150</v>
      </c>
      <c r="O10" s="188">
        <v>1150</v>
      </c>
      <c r="P10" s="188">
        <v>1152</v>
      </c>
      <c r="Q10" s="188">
        <v>1151</v>
      </c>
      <c r="R10" s="188">
        <v>1151</v>
      </c>
      <c r="S10" s="188">
        <v>1150</v>
      </c>
      <c r="T10" s="188">
        <v>1153</v>
      </c>
      <c r="U10" s="188">
        <v>1154</v>
      </c>
      <c r="V10" s="188">
        <v>1153</v>
      </c>
      <c r="W10" s="188">
        <v>1153</v>
      </c>
      <c r="X10" s="188">
        <v>1154</v>
      </c>
      <c r="Y10" s="188">
        <v>1153</v>
      </c>
      <c r="Z10" s="188">
        <v>27691</v>
      </c>
    </row>
    <row r="11" spans="1:26" x14ac:dyDescent="0.2">
      <c r="A11" s="187">
        <v>44717</v>
      </c>
      <c r="B11" s="188">
        <v>1153</v>
      </c>
      <c r="C11" s="188">
        <v>1153</v>
      </c>
      <c r="D11" s="188">
        <v>1154</v>
      </c>
      <c r="E11" s="188">
        <v>1155</v>
      </c>
      <c r="F11" s="188">
        <v>1157</v>
      </c>
      <c r="G11" s="188">
        <v>1160</v>
      </c>
      <c r="H11" s="188">
        <v>1160</v>
      </c>
      <c r="I11" s="188">
        <v>1159</v>
      </c>
      <c r="J11" s="188">
        <v>1159</v>
      </c>
      <c r="K11" s="188">
        <v>1158</v>
      </c>
      <c r="L11" s="188">
        <v>1158</v>
      </c>
      <c r="M11" s="188">
        <v>1158</v>
      </c>
      <c r="N11" s="188">
        <v>1156</v>
      </c>
      <c r="O11" s="188">
        <v>1155</v>
      </c>
      <c r="P11" s="188">
        <v>1152</v>
      </c>
      <c r="Q11" s="188">
        <v>1152</v>
      </c>
      <c r="R11" s="188">
        <v>1152</v>
      </c>
      <c r="S11" s="188">
        <v>1152</v>
      </c>
      <c r="T11" s="188">
        <v>1152</v>
      </c>
      <c r="U11" s="188">
        <v>1154</v>
      </c>
      <c r="V11" s="188">
        <v>1154</v>
      </c>
      <c r="W11" s="188">
        <v>1154</v>
      </c>
      <c r="X11" s="188">
        <v>1155</v>
      </c>
      <c r="Y11" s="188">
        <v>1155</v>
      </c>
      <c r="Z11" s="188">
        <v>27727</v>
      </c>
    </row>
    <row r="12" spans="1:26" x14ac:dyDescent="0.2">
      <c r="A12" s="187">
        <v>44718</v>
      </c>
      <c r="B12" s="188">
        <v>1158</v>
      </c>
      <c r="C12" s="188">
        <v>1159</v>
      </c>
      <c r="D12" s="188">
        <v>1159</v>
      </c>
      <c r="E12" s="188">
        <v>1159</v>
      </c>
      <c r="F12" s="188">
        <v>1159</v>
      </c>
      <c r="G12" s="188">
        <v>1158</v>
      </c>
      <c r="H12" s="188">
        <v>1158</v>
      </c>
      <c r="I12" s="188">
        <v>1159</v>
      </c>
      <c r="J12" s="188">
        <v>1159</v>
      </c>
      <c r="K12" s="188">
        <v>1159</v>
      </c>
      <c r="L12" s="188">
        <v>1159</v>
      </c>
      <c r="M12" s="188">
        <v>1158</v>
      </c>
      <c r="N12" s="188">
        <v>1155</v>
      </c>
      <c r="O12" s="188">
        <v>1152</v>
      </c>
      <c r="P12" s="188">
        <v>1154</v>
      </c>
      <c r="Q12" s="188">
        <v>1153</v>
      </c>
      <c r="R12" s="188">
        <v>1154</v>
      </c>
      <c r="S12" s="188">
        <v>1153</v>
      </c>
      <c r="T12" s="188">
        <v>1152</v>
      </c>
      <c r="U12" s="188">
        <v>1150</v>
      </c>
      <c r="V12" s="188">
        <v>1153</v>
      </c>
      <c r="W12" s="188">
        <v>1154</v>
      </c>
      <c r="X12" s="188">
        <v>1155</v>
      </c>
      <c r="Y12" s="188">
        <v>1156</v>
      </c>
      <c r="Z12" s="188">
        <v>27745</v>
      </c>
    </row>
    <row r="13" spans="1:26" x14ac:dyDescent="0.2">
      <c r="A13" s="187">
        <v>44719</v>
      </c>
      <c r="B13" s="188">
        <v>1156</v>
      </c>
      <c r="C13" s="188">
        <v>1158</v>
      </c>
      <c r="D13" s="188">
        <v>1158</v>
      </c>
      <c r="E13" s="188">
        <v>1159</v>
      </c>
      <c r="F13" s="188">
        <v>1159</v>
      </c>
      <c r="G13" s="188">
        <v>1159</v>
      </c>
      <c r="H13" s="188">
        <v>1158</v>
      </c>
      <c r="I13" s="188">
        <v>1156</v>
      </c>
      <c r="J13" s="188">
        <v>1157</v>
      </c>
      <c r="K13" s="188">
        <v>1157</v>
      </c>
      <c r="L13" s="188">
        <v>1157</v>
      </c>
      <c r="M13" s="188">
        <v>1157</v>
      </c>
      <c r="N13" s="188">
        <v>1157</v>
      </c>
      <c r="O13" s="188">
        <v>1154</v>
      </c>
      <c r="P13" s="188">
        <v>1154</v>
      </c>
      <c r="Q13" s="188">
        <v>1154</v>
      </c>
      <c r="R13" s="188">
        <v>1157</v>
      </c>
      <c r="S13" s="188">
        <v>1154</v>
      </c>
      <c r="T13" s="188">
        <v>1153</v>
      </c>
      <c r="U13" s="188">
        <v>1152</v>
      </c>
      <c r="V13" s="188">
        <v>1152</v>
      </c>
      <c r="W13" s="188">
        <v>1151</v>
      </c>
      <c r="X13" s="188">
        <v>1154</v>
      </c>
      <c r="Y13" s="188">
        <v>1154</v>
      </c>
      <c r="Z13" s="188">
        <v>27737</v>
      </c>
    </row>
    <row r="14" spans="1:26" x14ac:dyDescent="0.2">
      <c r="A14" s="187">
        <v>44720</v>
      </c>
      <c r="B14" s="188">
        <v>1157</v>
      </c>
      <c r="C14" s="188">
        <v>1157</v>
      </c>
      <c r="D14" s="188">
        <v>1157</v>
      </c>
      <c r="E14" s="188">
        <v>1158</v>
      </c>
      <c r="F14" s="188">
        <v>1159</v>
      </c>
      <c r="G14" s="188">
        <v>1157</v>
      </c>
      <c r="H14" s="188">
        <v>1157</v>
      </c>
      <c r="I14" s="188">
        <v>1157</v>
      </c>
      <c r="J14" s="188">
        <v>1155</v>
      </c>
      <c r="K14" s="188">
        <v>1156</v>
      </c>
      <c r="L14" s="188">
        <v>1156</v>
      </c>
      <c r="M14" s="188">
        <v>1156</v>
      </c>
      <c r="N14" s="188">
        <v>1155</v>
      </c>
      <c r="O14" s="188">
        <v>1154</v>
      </c>
      <c r="P14" s="188">
        <v>1151</v>
      </c>
      <c r="Q14" s="188">
        <v>1149</v>
      </c>
      <c r="R14" s="188">
        <v>1149</v>
      </c>
      <c r="S14" s="188">
        <v>1149</v>
      </c>
      <c r="T14" s="188">
        <v>1149</v>
      </c>
      <c r="U14" s="188">
        <v>1150</v>
      </c>
      <c r="V14" s="188">
        <v>1149</v>
      </c>
      <c r="W14" s="188">
        <v>1149</v>
      </c>
      <c r="X14" s="188">
        <v>1153</v>
      </c>
      <c r="Y14" s="188">
        <v>1153</v>
      </c>
      <c r="Z14" s="188">
        <v>27692</v>
      </c>
    </row>
    <row r="15" spans="1:26" x14ac:dyDescent="0.2">
      <c r="A15" s="187">
        <v>44721</v>
      </c>
      <c r="B15" s="188">
        <v>1151</v>
      </c>
      <c r="C15" s="188">
        <v>1150</v>
      </c>
      <c r="D15" s="188">
        <v>1149</v>
      </c>
      <c r="E15" s="188">
        <v>1148</v>
      </c>
      <c r="F15" s="188">
        <v>1150</v>
      </c>
      <c r="G15" s="188">
        <v>1150</v>
      </c>
      <c r="H15" s="188">
        <v>1150</v>
      </c>
      <c r="I15" s="188">
        <v>1150</v>
      </c>
      <c r="J15" s="188">
        <v>1148</v>
      </c>
      <c r="K15" s="188">
        <v>1149</v>
      </c>
      <c r="L15" s="188">
        <v>1150</v>
      </c>
      <c r="M15" s="188">
        <v>1149</v>
      </c>
      <c r="N15" s="188">
        <v>1149</v>
      </c>
      <c r="O15" s="188">
        <v>1149</v>
      </c>
      <c r="P15" s="188">
        <v>1148</v>
      </c>
      <c r="Q15" s="188">
        <v>1146</v>
      </c>
      <c r="R15" s="188">
        <v>1145</v>
      </c>
      <c r="S15" s="188">
        <v>1145</v>
      </c>
      <c r="T15" s="188">
        <v>1145</v>
      </c>
      <c r="U15" s="188">
        <v>1145</v>
      </c>
      <c r="V15" s="188">
        <v>1147</v>
      </c>
      <c r="W15" s="188">
        <v>1147</v>
      </c>
      <c r="X15" s="188">
        <v>1147</v>
      </c>
      <c r="Y15" s="188">
        <v>1148</v>
      </c>
      <c r="Z15" s="188">
        <v>27555</v>
      </c>
    </row>
    <row r="16" spans="1:26" x14ac:dyDescent="0.2">
      <c r="A16" s="187">
        <v>44722</v>
      </c>
      <c r="B16" s="188">
        <v>1158</v>
      </c>
      <c r="C16" s="188">
        <v>1159</v>
      </c>
      <c r="D16" s="188">
        <v>1160</v>
      </c>
      <c r="E16" s="188">
        <v>1161</v>
      </c>
      <c r="F16" s="188">
        <v>1161</v>
      </c>
      <c r="G16" s="188">
        <v>1162</v>
      </c>
      <c r="H16" s="188">
        <v>1161</v>
      </c>
      <c r="I16" s="188">
        <v>1161</v>
      </c>
      <c r="J16" s="188">
        <v>1162</v>
      </c>
      <c r="K16" s="188">
        <v>1154</v>
      </c>
      <c r="L16" s="188">
        <v>1151</v>
      </c>
      <c r="M16" s="188">
        <v>1154</v>
      </c>
      <c r="N16" s="188">
        <v>1162</v>
      </c>
      <c r="O16" s="188">
        <v>1162</v>
      </c>
      <c r="P16" s="188">
        <v>1161</v>
      </c>
      <c r="Q16" s="188">
        <v>1159</v>
      </c>
      <c r="R16" s="188">
        <v>1156</v>
      </c>
      <c r="S16" s="188">
        <v>1155</v>
      </c>
      <c r="T16" s="188">
        <v>1154</v>
      </c>
      <c r="U16" s="188">
        <v>1155</v>
      </c>
      <c r="V16" s="188">
        <v>1156</v>
      </c>
      <c r="W16" s="188">
        <v>1157</v>
      </c>
      <c r="X16" s="188">
        <v>1158</v>
      </c>
      <c r="Y16" s="188">
        <v>1159</v>
      </c>
      <c r="Z16" s="188">
        <v>27798</v>
      </c>
    </row>
    <row r="17" spans="1:26" x14ac:dyDescent="0.2">
      <c r="A17" s="187">
        <v>44723</v>
      </c>
      <c r="B17" s="188">
        <v>1153</v>
      </c>
      <c r="C17" s="188">
        <v>1152</v>
      </c>
      <c r="D17" s="188">
        <v>1153</v>
      </c>
      <c r="E17" s="188">
        <v>1153</v>
      </c>
      <c r="F17" s="188">
        <v>1153</v>
      </c>
      <c r="G17" s="188">
        <v>1153</v>
      </c>
      <c r="H17" s="188">
        <v>1154</v>
      </c>
      <c r="I17" s="188">
        <v>1154</v>
      </c>
      <c r="J17" s="188">
        <v>1154</v>
      </c>
      <c r="K17" s="188">
        <v>1154</v>
      </c>
      <c r="L17" s="188">
        <v>1153</v>
      </c>
      <c r="M17" s="188">
        <v>1152</v>
      </c>
      <c r="N17" s="188">
        <v>1153</v>
      </c>
      <c r="O17" s="188">
        <v>1152</v>
      </c>
      <c r="P17" s="188">
        <v>1152</v>
      </c>
      <c r="Q17" s="188">
        <v>1151</v>
      </c>
      <c r="R17" s="188">
        <v>1151</v>
      </c>
      <c r="S17" s="188">
        <v>1151</v>
      </c>
      <c r="T17" s="188">
        <v>1150</v>
      </c>
      <c r="U17" s="188">
        <v>1151</v>
      </c>
      <c r="V17" s="188">
        <v>1151</v>
      </c>
      <c r="W17" s="188">
        <v>1151</v>
      </c>
      <c r="X17" s="188">
        <v>1152</v>
      </c>
      <c r="Y17" s="188">
        <v>1153</v>
      </c>
      <c r="Z17" s="188">
        <v>27656</v>
      </c>
    </row>
    <row r="18" spans="1:26" x14ac:dyDescent="0.2">
      <c r="A18" s="187">
        <v>44724</v>
      </c>
      <c r="B18" s="188">
        <v>1157</v>
      </c>
      <c r="C18" s="188">
        <v>1158</v>
      </c>
      <c r="D18" s="188">
        <v>1158</v>
      </c>
      <c r="E18" s="188">
        <v>1158</v>
      </c>
      <c r="F18" s="188">
        <v>1159</v>
      </c>
      <c r="G18" s="188">
        <v>1157</v>
      </c>
      <c r="H18" s="188">
        <v>1158</v>
      </c>
      <c r="I18" s="188">
        <v>1158</v>
      </c>
      <c r="J18" s="188">
        <v>1158</v>
      </c>
      <c r="K18" s="188">
        <v>1158</v>
      </c>
      <c r="L18" s="188">
        <v>1157</v>
      </c>
      <c r="M18" s="188">
        <v>1156</v>
      </c>
      <c r="N18" s="188">
        <v>1157</v>
      </c>
      <c r="O18" s="188">
        <v>1155</v>
      </c>
      <c r="P18" s="188">
        <v>1154</v>
      </c>
      <c r="Q18" s="188">
        <v>1153</v>
      </c>
      <c r="R18" s="188">
        <v>1153</v>
      </c>
      <c r="S18" s="188">
        <v>1151</v>
      </c>
      <c r="T18" s="188">
        <v>1149</v>
      </c>
      <c r="U18" s="188">
        <v>1149</v>
      </c>
      <c r="V18" s="188">
        <v>1150</v>
      </c>
      <c r="W18" s="188">
        <v>1152</v>
      </c>
      <c r="X18" s="188">
        <v>1153</v>
      </c>
      <c r="Y18" s="188">
        <v>1155</v>
      </c>
      <c r="Z18" s="188">
        <v>27723</v>
      </c>
    </row>
    <row r="19" spans="1:26" x14ac:dyDescent="0.2">
      <c r="A19" s="187">
        <v>44725</v>
      </c>
      <c r="B19" s="188">
        <v>1151</v>
      </c>
      <c r="C19" s="188">
        <v>1151</v>
      </c>
      <c r="D19" s="188">
        <v>1152</v>
      </c>
      <c r="E19" s="188">
        <v>1152</v>
      </c>
      <c r="F19" s="188">
        <v>1152</v>
      </c>
      <c r="G19" s="188">
        <v>1151</v>
      </c>
      <c r="H19" s="188">
        <v>1149</v>
      </c>
      <c r="I19" s="188">
        <v>1148</v>
      </c>
      <c r="J19" s="188">
        <v>1149</v>
      </c>
      <c r="K19" s="188">
        <v>1150</v>
      </c>
      <c r="L19" s="188">
        <v>1149</v>
      </c>
      <c r="M19" s="188">
        <v>1149</v>
      </c>
      <c r="N19" s="188">
        <v>1147</v>
      </c>
      <c r="O19" s="188">
        <v>1145</v>
      </c>
      <c r="P19" s="188">
        <v>1144</v>
      </c>
      <c r="Q19" s="188">
        <v>1145</v>
      </c>
      <c r="R19" s="188">
        <v>1144</v>
      </c>
      <c r="S19" s="188">
        <v>1141</v>
      </c>
      <c r="T19" s="188">
        <v>1127</v>
      </c>
      <c r="U19" s="188">
        <v>1125</v>
      </c>
      <c r="V19" s="188">
        <v>1125</v>
      </c>
      <c r="W19" s="188">
        <v>1126</v>
      </c>
      <c r="X19" s="188">
        <v>1128</v>
      </c>
      <c r="Y19" s="188">
        <v>1129</v>
      </c>
      <c r="Z19" s="188">
        <v>27429</v>
      </c>
    </row>
    <row r="20" spans="1:26" x14ac:dyDescent="0.2">
      <c r="A20" s="187">
        <v>44726</v>
      </c>
      <c r="B20" s="188">
        <v>1131</v>
      </c>
      <c r="C20" s="188">
        <v>1132</v>
      </c>
      <c r="D20" s="188">
        <v>1131</v>
      </c>
      <c r="E20" s="188">
        <v>1131</v>
      </c>
      <c r="F20" s="188">
        <v>1131</v>
      </c>
      <c r="G20" s="188">
        <v>1131</v>
      </c>
      <c r="H20" s="188">
        <v>1131</v>
      </c>
      <c r="I20" s="188">
        <v>1131</v>
      </c>
      <c r="J20" s="188">
        <v>1132</v>
      </c>
      <c r="K20" s="188">
        <v>1133</v>
      </c>
      <c r="L20" s="188">
        <v>1133</v>
      </c>
      <c r="M20" s="188">
        <v>1132</v>
      </c>
      <c r="N20" s="188">
        <v>1132</v>
      </c>
      <c r="O20" s="188">
        <v>1132</v>
      </c>
      <c r="P20" s="188">
        <v>1131</v>
      </c>
      <c r="Q20" s="188">
        <v>1132</v>
      </c>
      <c r="R20" s="188">
        <v>1130</v>
      </c>
      <c r="S20" s="188">
        <v>1129</v>
      </c>
      <c r="T20" s="188">
        <v>1129</v>
      </c>
      <c r="U20" s="188">
        <v>1129</v>
      </c>
      <c r="V20" s="188">
        <v>1129</v>
      </c>
      <c r="W20" s="188">
        <v>1130</v>
      </c>
      <c r="X20" s="188">
        <v>1130</v>
      </c>
      <c r="Y20" s="188">
        <v>1130</v>
      </c>
      <c r="Z20" s="188">
        <v>27142</v>
      </c>
    </row>
    <row r="21" spans="1:26" x14ac:dyDescent="0.2">
      <c r="A21" s="187">
        <v>44727</v>
      </c>
      <c r="B21" s="188">
        <v>1133</v>
      </c>
      <c r="C21" s="188">
        <v>1136</v>
      </c>
      <c r="D21" s="188">
        <v>1135</v>
      </c>
      <c r="E21" s="188">
        <v>1134</v>
      </c>
      <c r="F21" s="188">
        <v>1133</v>
      </c>
      <c r="G21" s="188">
        <v>1133</v>
      </c>
      <c r="H21" s="188">
        <v>1133</v>
      </c>
      <c r="I21" s="188">
        <v>1134</v>
      </c>
      <c r="J21" s="188">
        <v>1133</v>
      </c>
      <c r="K21" s="188">
        <v>1133</v>
      </c>
      <c r="L21" s="188">
        <v>1133</v>
      </c>
      <c r="M21" s="188">
        <v>1132</v>
      </c>
      <c r="N21" s="188">
        <v>1129</v>
      </c>
      <c r="O21" s="188">
        <v>1129</v>
      </c>
      <c r="P21" s="188">
        <v>1127</v>
      </c>
      <c r="Q21" s="188">
        <v>1124</v>
      </c>
      <c r="R21" s="188">
        <v>1127</v>
      </c>
      <c r="S21" s="188">
        <v>1129</v>
      </c>
      <c r="T21" s="188">
        <v>1129</v>
      </c>
      <c r="U21" s="188">
        <v>1127</v>
      </c>
      <c r="V21" s="188">
        <v>1125</v>
      </c>
      <c r="W21" s="188">
        <v>1127</v>
      </c>
      <c r="X21" s="188">
        <v>1128</v>
      </c>
      <c r="Y21" s="188">
        <v>1128</v>
      </c>
      <c r="Z21" s="188">
        <v>27131</v>
      </c>
    </row>
    <row r="22" spans="1:26" x14ac:dyDescent="0.2">
      <c r="A22" s="187">
        <v>44728</v>
      </c>
      <c r="B22" s="188">
        <v>1128</v>
      </c>
      <c r="C22" s="188">
        <v>1130</v>
      </c>
      <c r="D22" s="188">
        <v>1134</v>
      </c>
      <c r="E22" s="188">
        <v>1134</v>
      </c>
      <c r="F22" s="188">
        <v>1129</v>
      </c>
      <c r="G22" s="188">
        <v>1129</v>
      </c>
      <c r="H22" s="188">
        <v>1127</v>
      </c>
      <c r="I22" s="188">
        <v>1126</v>
      </c>
      <c r="J22" s="188">
        <v>1127</v>
      </c>
      <c r="K22" s="188">
        <v>1128</v>
      </c>
      <c r="L22" s="188">
        <v>1130</v>
      </c>
      <c r="M22" s="188">
        <v>1130</v>
      </c>
      <c r="N22" s="188">
        <v>1131</v>
      </c>
      <c r="O22" s="188">
        <v>1130</v>
      </c>
      <c r="P22" s="188">
        <v>1130</v>
      </c>
      <c r="Q22" s="188">
        <v>1127</v>
      </c>
      <c r="R22" s="188">
        <v>1124</v>
      </c>
      <c r="S22" s="188">
        <v>1124</v>
      </c>
      <c r="T22" s="188">
        <v>1123</v>
      </c>
      <c r="U22" s="188">
        <v>1123</v>
      </c>
      <c r="V22" s="188">
        <v>1122</v>
      </c>
      <c r="W22" s="188">
        <v>1122</v>
      </c>
      <c r="X22" s="188">
        <v>1124</v>
      </c>
      <c r="Y22" s="188">
        <v>1126</v>
      </c>
      <c r="Z22" s="188">
        <v>27058</v>
      </c>
    </row>
    <row r="23" spans="1:26" x14ac:dyDescent="0.2">
      <c r="A23" s="187">
        <v>44729</v>
      </c>
      <c r="B23" s="188">
        <v>1133</v>
      </c>
      <c r="C23" s="188">
        <v>1132</v>
      </c>
      <c r="D23" s="188">
        <v>1134</v>
      </c>
      <c r="E23" s="188">
        <v>1135</v>
      </c>
      <c r="F23" s="188">
        <v>1131</v>
      </c>
      <c r="G23" s="188">
        <v>1130</v>
      </c>
      <c r="H23" s="188">
        <v>1130</v>
      </c>
      <c r="I23" s="188">
        <v>1129</v>
      </c>
      <c r="J23" s="188">
        <v>1130</v>
      </c>
      <c r="K23" s="188">
        <v>1130</v>
      </c>
      <c r="L23" s="188">
        <v>1127</v>
      </c>
      <c r="M23" s="188">
        <v>1124</v>
      </c>
      <c r="N23" s="188">
        <v>1124</v>
      </c>
      <c r="O23" s="188">
        <v>1122</v>
      </c>
      <c r="P23" s="188">
        <v>1121</v>
      </c>
      <c r="Q23" s="188">
        <v>1122</v>
      </c>
      <c r="R23" s="188">
        <v>1117</v>
      </c>
      <c r="S23" s="188">
        <v>1117</v>
      </c>
      <c r="T23" s="188">
        <v>1117</v>
      </c>
      <c r="U23" s="188">
        <v>1117</v>
      </c>
      <c r="V23" s="188">
        <v>1118</v>
      </c>
      <c r="W23" s="188">
        <v>1119</v>
      </c>
      <c r="X23" s="188">
        <v>1121</v>
      </c>
      <c r="Y23" s="188">
        <v>1121</v>
      </c>
      <c r="Z23" s="188">
        <v>27001</v>
      </c>
    </row>
    <row r="24" spans="1:26" x14ac:dyDescent="0.2">
      <c r="A24" s="187">
        <v>44730</v>
      </c>
      <c r="B24" s="188">
        <v>1128</v>
      </c>
      <c r="C24" s="188">
        <v>1131</v>
      </c>
      <c r="D24" s="188">
        <v>1151</v>
      </c>
      <c r="E24" s="188">
        <v>1153</v>
      </c>
      <c r="F24" s="188">
        <v>1143</v>
      </c>
      <c r="G24" s="188">
        <v>1135</v>
      </c>
      <c r="H24" s="188">
        <v>1134</v>
      </c>
      <c r="I24" s="188">
        <v>1135</v>
      </c>
      <c r="J24" s="188">
        <v>1133</v>
      </c>
      <c r="K24" s="188">
        <v>1134</v>
      </c>
      <c r="L24" s="188">
        <v>1136</v>
      </c>
      <c r="M24" s="188">
        <v>1135</v>
      </c>
      <c r="N24" s="188">
        <v>1134</v>
      </c>
      <c r="O24" s="188">
        <v>1134</v>
      </c>
      <c r="P24" s="188">
        <v>1135</v>
      </c>
      <c r="Q24" s="188">
        <v>1137</v>
      </c>
      <c r="R24" s="188">
        <v>1136</v>
      </c>
      <c r="S24" s="188">
        <v>1133</v>
      </c>
      <c r="T24" s="188">
        <v>1133</v>
      </c>
      <c r="U24" s="188">
        <v>1135</v>
      </c>
      <c r="V24" s="188">
        <v>1137</v>
      </c>
      <c r="W24" s="188">
        <v>1138</v>
      </c>
      <c r="X24" s="188">
        <v>1140</v>
      </c>
      <c r="Y24" s="188">
        <v>1140</v>
      </c>
      <c r="Z24" s="188">
        <v>27280</v>
      </c>
    </row>
    <row r="25" spans="1:26" x14ac:dyDescent="0.2">
      <c r="A25" s="187">
        <v>44731</v>
      </c>
      <c r="B25" s="188">
        <v>1132</v>
      </c>
      <c r="C25" s="188">
        <v>1133</v>
      </c>
      <c r="D25" s="188">
        <v>1134</v>
      </c>
      <c r="E25" s="188">
        <v>1134</v>
      </c>
      <c r="F25" s="188">
        <v>1136</v>
      </c>
      <c r="G25" s="188">
        <v>1136</v>
      </c>
      <c r="H25" s="188">
        <v>1135</v>
      </c>
      <c r="I25" s="188">
        <v>1134</v>
      </c>
      <c r="J25" s="188">
        <v>1134</v>
      </c>
      <c r="K25" s="188">
        <v>1135</v>
      </c>
      <c r="L25" s="188">
        <v>1139</v>
      </c>
      <c r="M25" s="188">
        <v>1140</v>
      </c>
      <c r="N25" s="188">
        <v>1138</v>
      </c>
      <c r="O25" s="188">
        <v>1134</v>
      </c>
      <c r="P25" s="188">
        <v>1134</v>
      </c>
      <c r="Q25" s="188">
        <v>1133</v>
      </c>
      <c r="R25" s="188">
        <v>1133</v>
      </c>
      <c r="S25" s="188">
        <v>1131</v>
      </c>
      <c r="T25" s="188">
        <v>1129</v>
      </c>
      <c r="U25" s="188">
        <v>1130</v>
      </c>
      <c r="V25" s="188">
        <v>1130</v>
      </c>
      <c r="W25" s="188">
        <v>1131</v>
      </c>
      <c r="X25" s="188">
        <v>1132</v>
      </c>
      <c r="Y25" s="188">
        <v>1134</v>
      </c>
      <c r="Z25" s="188">
        <v>27211</v>
      </c>
    </row>
    <row r="26" spans="1:26" x14ac:dyDescent="0.2">
      <c r="A26" s="187">
        <v>44732</v>
      </c>
      <c r="B26" s="188">
        <v>1136</v>
      </c>
      <c r="C26" s="188">
        <v>1136</v>
      </c>
      <c r="D26" s="188">
        <v>1135</v>
      </c>
      <c r="E26" s="188">
        <v>1134</v>
      </c>
      <c r="F26" s="188">
        <v>1133</v>
      </c>
      <c r="G26" s="188">
        <v>1135</v>
      </c>
      <c r="H26" s="188">
        <v>1135</v>
      </c>
      <c r="I26" s="188">
        <v>1134</v>
      </c>
      <c r="J26" s="188">
        <v>1133</v>
      </c>
      <c r="K26" s="188">
        <v>1133</v>
      </c>
      <c r="L26" s="188">
        <v>1133</v>
      </c>
      <c r="M26" s="188">
        <v>1135</v>
      </c>
      <c r="N26" s="188">
        <v>1134</v>
      </c>
      <c r="O26" s="188">
        <v>1130</v>
      </c>
      <c r="P26" s="188">
        <v>1128</v>
      </c>
      <c r="Q26" s="188">
        <v>1127</v>
      </c>
      <c r="R26" s="188">
        <v>1128</v>
      </c>
      <c r="S26" s="188">
        <v>1128</v>
      </c>
      <c r="T26" s="188">
        <v>1128</v>
      </c>
      <c r="U26" s="188">
        <v>1126</v>
      </c>
      <c r="V26" s="188">
        <v>1128</v>
      </c>
      <c r="W26" s="188">
        <v>1130</v>
      </c>
      <c r="X26" s="188">
        <v>1130</v>
      </c>
      <c r="Y26" s="188">
        <v>1132</v>
      </c>
      <c r="Z26" s="188">
        <v>27161</v>
      </c>
    </row>
    <row r="27" spans="1:26" x14ac:dyDescent="0.2">
      <c r="A27" s="187">
        <v>44733</v>
      </c>
      <c r="B27" s="188">
        <v>1134</v>
      </c>
      <c r="C27" s="188">
        <v>1134</v>
      </c>
      <c r="D27" s="188">
        <v>1135</v>
      </c>
      <c r="E27" s="188">
        <v>1136</v>
      </c>
      <c r="F27" s="188">
        <v>1152</v>
      </c>
      <c r="G27" s="188">
        <v>1152</v>
      </c>
      <c r="H27" s="188">
        <v>1151</v>
      </c>
      <c r="I27" s="188">
        <v>1151</v>
      </c>
      <c r="J27" s="188">
        <v>1154</v>
      </c>
      <c r="K27" s="188">
        <v>1153</v>
      </c>
      <c r="L27" s="188">
        <v>1152</v>
      </c>
      <c r="M27" s="188">
        <v>1152</v>
      </c>
      <c r="N27" s="188">
        <v>1152</v>
      </c>
      <c r="O27" s="188">
        <v>1151</v>
      </c>
      <c r="P27" s="188">
        <v>1148</v>
      </c>
      <c r="Q27" s="188">
        <v>1148</v>
      </c>
      <c r="R27" s="188">
        <v>1147</v>
      </c>
      <c r="S27" s="188">
        <v>1147</v>
      </c>
      <c r="T27" s="188">
        <v>1147</v>
      </c>
      <c r="U27" s="188">
        <v>1148</v>
      </c>
      <c r="V27" s="188">
        <v>1148</v>
      </c>
      <c r="W27" s="188">
        <v>1150</v>
      </c>
      <c r="X27" s="188">
        <v>1149</v>
      </c>
      <c r="Y27" s="188">
        <v>1150</v>
      </c>
      <c r="Z27" s="188">
        <v>27541</v>
      </c>
    </row>
    <row r="28" spans="1:26" x14ac:dyDescent="0.2">
      <c r="A28" s="187">
        <v>44734</v>
      </c>
      <c r="B28" s="188">
        <v>1164</v>
      </c>
      <c r="C28" s="188">
        <v>1164</v>
      </c>
      <c r="D28" s="188">
        <v>1164</v>
      </c>
      <c r="E28" s="188">
        <v>1166</v>
      </c>
      <c r="F28" s="188">
        <v>1166</v>
      </c>
      <c r="G28" s="188">
        <v>1166</v>
      </c>
      <c r="H28" s="188">
        <v>1166</v>
      </c>
      <c r="I28" s="188">
        <v>1166</v>
      </c>
      <c r="J28" s="188">
        <v>1165</v>
      </c>
      <c r="K28" s="188">
        <v>1166</v>
      </c>
      <c r="L28" s="188">
        <v>1166</v>
      </c>
      <c r="M28" s="188">
        <v>1164</v>
      </c>
      <c r="N28" s="188">
        <v>1164</v>
      </c>
      <c r="O28" s="188">
        <v>1163</v>
      </c>
      <c r="P28" s="188">
        <v>1161</v>
      </c>
      <c r="Q28" s="188">
        <v>1161</v>
      </c>
      <c r="R28" s="188">
        <v>1161</v>
      </c>
      <c r="S28" s="188">
        <v>1162</v>
      </c>
      <c r="T28" s="188">
        <v>1162</v>
      </c>
      <c r="U28" s="188">
        <v>1163</v>
      </c>
      <c r="V28" s="188">
        <v>1163</v>
      </c>
      <c r="W28" s="188">
        <v>1163</v>
      </c>
      <c r="X28" s="188">
        <v>1163</v>
      </c>
      <c r="Y28" s="188">
        <v>1164</v>
      </c>
      <c r="Z28" s="188">
        <v>27933</v>
      </c>
    </row>
    <row r="29" spans="1:26" x14ac:dyDescent="0.2">
      <c r="A29" s="187">
        <v>44735</v>
      </c>
      <c r="B29" s="188">
        <v>1146</v>
      </c>
      <c r="C29" s="188">
        <v>1146</v>
      </c>
      <c r="D29" s="188">
        <v>1146</v>
      </c>
      <c r="E29" s="188">
        <v>1148</v>
      </c>
      <c r="F29" s="188">
        <v>1148</v>
      </c>
      <c r="G29" s="188">
        <v>1146</v>
      </c>
      <c r="H29" s="188">
        <v>1147</v>
      </c>
      <c r="I29" s="188">
        <v>1147</v>
      </c>
      <c r="J29" s="188">
        <v>1147</v>
      </c>
      <c r="K29" s="188">
        <v>1145</v>
      </c>
      <c r="L29" s="188">
        <v>1145</v>
      </c>
      <c r="M29" s="188">
        <v>1144</v>
      </c>
      <c r="N29" s="188">
        <v>1144</v>
      </c>
      <c r="O29" s="188">
        <v>1145</v>
      </c>
      <c r="P29" s="188">
        <v>1145</v>
      </c>
      <c r="Q29" s="188">
        <v>1145</v>
      </c>
      <c r="R29" s="188">
        <v>1144</v>
      </c>
      <c r="S29" s="188">
        <v>1144</v>
      </c>
      <c r="T29" s="188">
        <v>1143</v>
      </c>
      <c r="U29" s="188">
        <v>1144</v>
      </c>
      <c r="V29" s="188">
        <v>1144</v>
      </c>
      <c r="W29" s="188">
        <v>1143</v>
      </c>
      <c r="X29" s="188">
        <v>1144</v>
      </c>
      <c r="Y29" s="188">
        <v>1145</v>
      </c>
      <c r="Z29" s="188">
        <v>27485</v>
      </c>
    </row>
    <row r="30" spans="1:26" x14ac:dyDescent="0.2">
      <c r="A30" s="187">
        <v>44736</v>
      </c>
      <c r="B30" s="188">
        <v>1149</v>
      </c>
      <c r="C30" s="188">
        <v>1150</v>
      </c>
      <c r="D30" s="188">
        <v>1150</v>
      </c>
      <c r="E30" s="188">
        <v>1151</v>
      </c>
      <c r="F30" s="188">
        <v>1152</v>
      </c>
      <c r="G30" s="188">
        <v>1152</v>
      </c>
      <c r="H30" s="188">
        <v>1152</v>
      </c>
      <c r="I30" s="188">
        <v>1153</v>
      </c>
      <c r="J30" s="188">
        <v>1153</v>
      </c>
      <c r="K30" s="188">
        <v>1152</v>
      </c>
      <c r="L30" s="188">
        <v>1150</v>
      </c>
      <c r="M30" s="188">
        <v>1150</v>
      </c>
      <c r="N30" s="188">
        <v>1149</v>
      </c>
      <c r="O30" s="188">
        <v>1148</v>
      </c>
      <c r="P30" s="188">
        <v>1148</v>
      </c>
      <c r="Q30" s="188">
        <v>1147</v>
      </c>
      <c r="R30" s="188">
        <v>1144</v>
      </c>
      <c r="S30" s="188">
        <v>1143</v>
      </c>
      <c r="T30" s="188">
        <v>1142</v>
      </c>
      <c r="U30" s="188">
        <v>1143</v>
      </c>
      <c r="V30" s="188">
        <v>1143</v>
      </c>
      <c r="W30" s="188">
        <v>1144</v>
      </c>
      <c r="X30" s="188">
        <v>1143</v>
      </c>
      <c r="Y30" s="188">
        <v>1143</v>
      </c>
      <c r="Z30" s="188">
        <v>27551</v>
      </c>
    </row>
    <row r="31" spans="1:26" x14ac:dyDescent="0.2">
      <c r="A31" s="187">
        <v>44737</v>
      </c>
      <c r="B31" s="188">
        <v>1150</v>
      </c>
      <c r="C31" s="188">
        <v>1151</v>
      </c>
      <c r="D31" s="188">
        <v>1151</v>
      </c>
      <c r="E31" s="188">
        <v>1151</v>
      </c>
      <c r="F31" s="188">
        <v>1152</v>
      </c>
      <c r="G31" s="188">
        <v>1152</v>
      </c>
      <c r="H31" s="188">
        <v>1152</v>
      </c>
      <c r="I31" s="188">
        <v>1152</v>
      </c>
      <c r="J31" s="188">
        <v>1150</v>
      </c>
      <c r="K31" s="188">
        <v>1149</v>
      </c>
      <c r="L31" s="188">
        <v>1149</v>
      </c>
      <c r="M31" s="188">
        <v>1148</v>
      </c>
      <c r="N31" s="188">
        <v>1147</v>
      </c>
      <c r="O31" s="188">
        <v>1147</v>
      </c>
      <c r="P31" s="188">
        <v>1147</v>
      </c>
      <c r="Q31" s="188">
        <v>1146</v>
      </c>
      <c r="R31" s="188">
        <v>1144</v>
      </c>
      <c r="S31" s="188">
        <v>1140</v>
      </c>
      <c r="T31" s="188">
        <v>1127</v>
      </c>
      <c r="U31" s="188">
        <v>1126</v>
      </c>
      <c r="V31" s="188">
        <v>1128</v>
      </c>
      <c r="W31" s="188">
        <v>1130</v>
      </c>
      <c r="X31" s="188">
        <v>1133</v>
      </c>
      <c r="Y31" s="188">
        <v>1141</v>
      </c>
      <c r="Z31" s="188">
        <v>27463</v>
      </c>
    </row>
    <row r="32" spans="1:26" x14ac:dyDescent="0.2">
      <c r="A32" s="187">
        <v>44738</v>
      </c>
      <c r="B32" s="188">
        <v>1151</v>
      </c>
      <c r="C32" s="188">
        <v>1152</v>
      </c>
      <c r="D32" s="188">
        <v>1152</v>
      </c>
      <c r="E32" s="188">
        <v>1152</v>
      </c>
      <c r="F32" s="188">
        <v>1162</v>
      </c>
      <c r="G32" s="188">
        <v>1163</v>
      </c>
      <c r="H32" s="188">
        <v>1163</v>
      </c>
      <c r="I32" s="188">
        <v>1161</v>
      </c>
      <c r="J32" s="188">
        <v>1161</v>
      </c>
      <c r="K32" s="188">
        <v>1161</v>
      </c>
      <c r="L32" s="188">
        <v>1161</v>
      </c>
      <c r="M32" s="188">
        <v>1160</v>
      </c>
      <c r="N32" s="188">
        <v>1158</v>
      </c>
      <c r="O32" s="188">
        <v>1160</v>
      </c>
      <c r="P32" s="188">
        <v>1159</v>
      </c>
      <c r="Q32" s="188">
        <v>1159</v>
      </c>
      <c r="R32" s="188">
        <v>1157</v>
      </c>
      <c r="S32" s="188">
        <v>1154</v>
      </c>
      <c r="T32" s="188">
        <v>1153</v>
      </c>
      <c r="U32" s="188">
        <v>1155</v>
      </c>
      <c r="V32" s="188">
        <v>1155</v>
      </c>
      <c r="W32" s="188">
        <v>1155</v>
      </c>
      <c r="X32" s="188">
        <v>1157</v>
      </c>
      <c r="Y32" s="188">
        <v>1158</v>
      </c>
      <c r="Z32" s="188">
        <v>27779</v>
      </c>
    </row>
    <row r="33" spans="1:26" x14ac:dyDescent="0.2">
      <c r="A33" s="187">
        <v>44739</v>
      </c>
      <c r="B33" s="188">
        <v>1146</v>
      </c>
      <c r="C33" s="188">
        <v>1147</v>
      </c>
      <c r="D33" s="188">
        <v>1147</v>
      </c>
      <c r="E33" s="188">
        <v>1147</v>
      </c>
      <c r="F33" s="188">
        <v>1147</v>
      </c>
      <c r="G33" s="188">
        <v>1147</v>
      </c>
      <c r="H33" s="188">
        <v>1146</v>
      </c>
      <c r="I33" s="188">
        <v>1139</v>
      </c>
      <c r="J33" s="188">
        <v>1134</v>
      </c>
      <c r="K33" s="188">
        <v>1134</v>
      </c>
      <c r="L33" s="188">
        <v>1134</v>
      </c>
      <c r="M33" s="188">
        <v>1133</v>
      </c>
      <c r="N33" s="188">
        <v>1140</v>
      </c>
      <c r="O33" s="188">
        <v>1143</v>
      </c>
      <c r="P33" s="188">
        <v>1144</v>
      </c>
      <c r="Q33" s="188">
        <v>1146</v>
      </c>
      <c r="R33" s="188">
        <v>1145</v>
      </c>
      <c r="S33" s="188">
        <v>1144</v>
      </c>
      <c r="T33" s="188">
        <v>1143</v>
      </c>
      <c r="U33" s="188">
        <v>1143</v>
      </c>
      <c r="V33" s="188">
        <v>1143</v>
      </c>
      <c r="W33" s="188">
        <v>1143</v>
      </c>
      <c r="X33" s="188">
        <v>1143</v>
      </c>
      <c r="Y33" s="188">
        <v>1145</v>
      </c>
      <c r="Z33" s="188">
        <v>27423</v>
      </c>
    </row>
    <row r="34" spans="1:26" x14ac:dyDescent="0.2">
      <c r="A34" s="187">
        <v>44740</v>
      </c>
      <c r="B34" s="188">
        <v>1149</v>
      </c>
      <c r="C34" s="188">
        <v>1148</v>
      </c>
      <c r="D34" s="188">
        <v>1149</v>
      </c>
      <c r="E34" s="188">
        <v>1149</v>
      </c>
      <c r="F34" s="188">
        <v>1148</v>
      </c>
      <c r="G34" s="188">
        <v>1149</v>
      </c>
      <c r="H34" s="188">
        <v>1150</v>
      </c>
      <c r="I34" s="188">
        <v>1151</v>
      </c>
      <c r="J34" s="188">
        <v>1151</v>
      </c>
      <c r="K34" s="188">
        <v>1151</v>
      </c>
      <c r="L34" s="188">
        <v>1151</v>
      </c>
      <c r="M34" s="188">
        <v>1152</v>
      </c>
      <c r="N34" s="188">
        <v>1151</v>
      </c>
      <c r="O34" s="188">
        <v>1149</v>
      </c>
      <c r="P34" s="188">
        <v>1148</v>
      </c>
      <c r="Q34" s="188">
        <v>1148</v>
      </c>
      <c r="R34" s="188">
        <v>1147</v>
      </c>
      <c r="S34" s="188">
        <v>1146</v>
      </c>
      <c r="T34" s="188">
        <v>1146</v>
      </c>
      <c r="U34" s="188">
        <v>1145</v>
      </c>
      <c r="V34" s="188">
        <v>1144</v>
      </c>
      <c r="W34" s="188">
        <v>1146</v>
      </c>
      <c r="X34" s="188">
        <v>1146</v>
      </c>
      <c r="Y34" s="188">
        <v>1148</v>
      </c>
      <c r="Z34" s="188">
        <v>27562</v>
      </c>
    </row>
    <row r="35" spans="1:26" x14ac:dyDescent="0.2">
      <c r="A35" s="187">
        <v>44741</v>
      </c>
      <c r="B35" s="188">
        <v>1141</v>
      </c>
      <c r="C35" s="188">
        <v>1142</v>
      </c>
      <c r="D35" s="188">
        <v>1142</v>
      </c>
      <c r="E35" s="188">
        <v>1143</v>
      </c>
      <c r="F35" s="188">
        <v>1142</v>
      </c>
      <c r="G35" s="188">
        <v>1142</v>
      </c>
      <c r="H35" s="188">
        <v>1142</v>
      </c>
      <c r="I35" s="188">
        <v>1142</v>
      </c>
      <c r="J35" s="188">
        <v>1141</v>
      </c>
      <c r="K35" s="188">
        <v>1141</v>
      </c>
      <c r="L35" s="188">
        <v>1142</v>
      </c>
      <c r="M35" s="188">
        <v>1142</v>
      </c>
      <c r="N35" s="188">
        <v>1140</v>
      </c>
      <c r="O35" s="188">
        <v>1139</v>
      </c>
      <c r="P35" s="188">
        <v>1139</v>
      </c>
      <c r="Q35" s="188">
        <v>1139</v>
      </c>
      <c r="R35" s="188">
        <v>1139</v>
      </c>
      <c r="S35" s="188">
        <v>1138</v>
      </c>
      <c r="T35" s="188">
        <v>1136</v>
      </c>
      <c r="U35" s="188">
        <v>1136</v>
      </c>
      <c r="V35" s="188">
        <v>1134</v>
      </c>
      <c r="W35" s="188">
        <v>1135</v>
      </c>
      <c r="X35" s="188">
        <v>1136</v>
      </c>
      <c r="Y35" s="188">
        <v>1136</v>
      </c>
      <c r="Z35" s="188">
        <v>27349</v>
      </c>
    </row>
    <row r="36" spans="1:26" x14ac:dyDescent="0.2">
      <c r="A36" s="187">
        <v>44742</v>
      </c>
      <c r="B36" s="188">
        <v>1146</v>
      </c>
      <c r="C36" s="188">
        <v>1146</v>
      </c>
      <c r="D36" s="188">
        <v>1146</v>
      </c>
      <c r="E36" s="188">
        <v>1147</v>
      </c>
      <c r="F36" s="188">
        <v>1148</v>
      </c>
      <c r="G36" s="188">
        <v>1148</v>
      </c>
      <c r="H36" s="188">
        <v>1148</v>
      </c>
      <c r="I36" s="188">
        <v>1146</v>
      </c>
      <c r="J36" s="188">
        <v>1146</v>
      </c>
      <c r="K36" s="188">
        <v>1145</v>
      </c>
      <c r="L36" s="188">
        <v>1146</v>
      </c>
      <c r="M36" s="188">
        <v>1145</v>
      </c>
      <c r="N36" s="188">
        <v>1143</v>
      </c>
      <c r="O36" s="188">
        <v>1141</v>
      </c>
      <c r="P36" s="188">
        <v>1142</v>
      </c>
      <c r="Q36" s="188">
        <v>1142</v>
      </c>
      <c r="R36" s="188">
        <v>1140</v>
      </c>
      <c r="S36" s="188">
        <v>1142</v>
      </c>
      <c r="T36" s="188">
        <v>1142</v>
      </c>
      <c r="U36" s="188">
        <v>1143</v>
      </c>
      <c r="V36" s="188">
        <v>1141</v>
      </c>
      <c r="W36" s="188">
        <v>1139</v>
      </c>
      <c r="X36" s="188">
        <v>1141</v>
      </c>
      <c r="Y36" s="188">
        <v>1142</v>
      </c>
      <c r="Z36" s="188">
        <v>27455</v>
      </c>
    </row>
    <row r="37" spans="1:26" ht="15.75" x14ac:dyDescent="0.25">
      <c r="A37" s="198" t="s">
        <v>107</v>
      </c>
      <c r="B37" s="199">
        <v>34365</v>
      </c>
      <c r="C37" s="199">
        <v>34384</v>
      </c>
      <c r="D37" s="199">
        <v>34418</v>
      </c>
      <c r="E37" s="199">
        <v>34436</v>
      </c>
      <c r="F37" s="199">
        <v>34451</v>
      </c>
      <c r="G37" s="199">
        <v>34443</v>
      </c>
      <c r="H37" s="199">
        <v>34436</v>
      </c>
      <c r="I37" s="199">
        <v>34360</v>
      </c>
      <c r="J37" s="199">
        <v>34288</v>
      </c>
      <c r="K37" s="199">
        <v>34314</v>
      </c>
      <c r="L37" s="199">
        <v>34376</v>
      </c>
      <c r="M37" s="199">
        <v>34385</v>
      </c>
      <c r="N37" s="199">
        <v>34375</v>
      </c>
      <c r="O37" s="199">
        <v>34347</v>
      </c>
      <c r="P37" s="199">
        <v>34345</v>
      </c>
      <c r="Q37" s="199">
        <v>34329</v>
      </c>
      <c r="R37" s="199">
        <v>34307</v>
      </c>
      <c r="S37" s="199">
        <v>34285</v>
      </c>
      <c r="T37" s="199">
        <v>34250</v>
      </c>
      <c r="U37" s="199">
        <v>34255</v>
      </c>
      <c r="V37" s="199">
        <v>34257</v>
      </c>
      <c r="W37" s="199">
        <v>34275</v>
      </c>
      <c r="X37" s="199">
        <v>34307</v>
      </c>
      <c r="Y37" s="199">
        <v>34336</v>
      </c>
      <c r="Z37" s="199">
        <v>824324</v>
      </c>
    </row>
    <row r="38" spans="1:26" ht="15.75" x14ac:dyDescent="0.25">
      <c r="A38" s="196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</row>
    <row r="39" spans="1:26" x14ac:dyDescent="0.2">
      <c r="A39" s="185" t="s">
        <v>0</v>
      </c>
      <c r="B39" s="186">
        <f>SUM(Z7:Z36)</f>
        <v>824324</v>
      </c>
    </row>
    <row r="40" spans="1:26" ht="15.75" x14ac:dyDescent="0.25">
      <c r="A40" s="178" t="s">
        <v>104</v>
      </c>
      <c r="B40" s="179">
        <v>0</v>
      </c>
    </row>
    <row r="41" spans="1:26" ht="15.75" x14ac:dyDescent="0.25">
      <c r="A41" s="178" t="s">
        <v>102</v>
      </c>
      <c r="B41" s="179"/>
    </row>
    <row r="42" spans="1:26" ht="15.75" x14ac:dyDescent="0.25">
      <c r="A42" s="178" t="s">
        <v>103</v>
      </c>
      <c r="B42" s="180">
        <f>B39-B40+B41</f>
        <v>824324</v>
      </c>
    </row>
    <row r="43" spans="1:26" x14ac:dyDescent="0.2">
      <c r="E43" s="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C44"/>
  <sheetViews>
    <sheetView zoomScale="70" zoomScaleNormal="70" workbookViewId="0">
      <selection activeCell="B43" sqref="B43"/>
    </sheetView>
  </sheetViews>
  <sheetFormatPr defaultRowHeight="15" x14ac:dyDescent="0.2"/>
  <cols>
    <col min="1" max="1" width="14.33203125" customWidth="1"/>
    <col min="2" max="2" width="17.5546875" customWidth="1"/>
    <col min="3" max="26" width="8.33203125" customWidth="1"/>
  </cols>
  <sheetData>
    <row r="1" spans="1:29" x14ac:dyDescent="0.2">
      <c r="A1" s="181" t="s">
        <v>14</v>
      </c>
    </row>
    <row r="2" spans="1:29" x14ac:dyDescent="0.2">
      <c r="A2" s="181" t="s">
        <v>49</v>
      </c>
    </row>
    <row r="3" spans="1:29" x14ac:dyDescent="0.2">
      <c r="A3" t="s">
        <v>43</v>
      </c>
      <c r="D3" s="182"/>
    </row>
    <row r="4" spans="1:29" x14ac:dyDescent="0.2">
      <c r="A4" s="183"/>
      <c r="C4" s="182"/>
      <c r="D4" s="182"/>
    </row>
    <row r="5" spans="1:29" x14ac:dyDescent="0.2">
      <c r="A5" s="183"/>
    </row>
    <row r="6" spans="1:29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  <c r="AA6" s="207"/>
      <c r="AB6" s="67"/>
      <c r="AC6" s="67"/>
    </row>
    <row r="7" spans="1:29" x14ac:dyDescent="0.2">
      <c r="A7" s="187">
        <v>45047</v>
      </c>
      <c r="B7" s="188">
        <v>1177</v>
      </c>
      <c r="C7" s="188">
        <v>1177</v>
      </c>
      <c r="D7" s="188">
        <v>1177</v>
      </c>
      <c r="E7" s="188">
        <v>1177</v>
      </c>
      <c r="F7" s="188">
        <v>1172</v>
      </c>
      <c r="G7" s="188">
        <v>1170</v>
      </c>
      <c r="H7" s="188">
        <v>1170</v>
      </c>
      <c r="I7" s="188">
        <v>1171</v>
      </c>
      <c r="J7" s="188">
        <v>1172</v>
      </c>
      <c r="K7" s="188">
        <v>1173</v>
      </c>
      <c r="L7" s="188">
        <v>1173</v>
      </c>
      <c r="M7" s="188">
        <v>1171</v>
      </c>
      <c r="N7" s="188">
        <v>1171</v>
      </c>
      <c r="O7" s="188">
        <v>1171</v>
      </c>
      <c r="P7" s="188">
        <v>1172</v>
      </c>
      <c r="Q7" s="188">
        <v>1172</v>
      </c>
      <c r="R7" s="188">
        <v>1171</v>
      </c>
      <c r="S7" s="188">
        <v>1171</v>
      </c>
      <c r="T7" s="188">
        <v>1170</v>
      </c>
      <c r="U7" s="188">
        <v>1169</v>
      </c>
      <c r="V7" s="188">
        <v>1168</v>
      </c>
      <c r="W7" s="188">
        <v>1169</v>
      </c>
      <c r="X7" s="188">
        <v>1168</v>
      </c>
      <c r="Y7" s="188">
        <v>1168</v>
      </c>
      <c r="Z7" s="188">
        <v>28120</v>
      </c>
      <c r="AA7" s="67"/>
      <c r="AB7" s="67"/>
      <c r="AC7" s="67"/>
    </row>
    <row r="8" spans="1:29" x14ac:dyDescent="0.2">
      <c r="A8" s="187">
        <v>45048</v>
      </c>
      <c r="B8" s="188">
        <v>1170</v>
      </c>
      <c r="C8" s="188">
        <v>1171</v>
      </c>
      <c r="D8" s="188">
        <v>1171</v>
      </c>
      <c r="E8" s="188">
        <v>1172</v>
      </c>
      <c r="F8" s="188">
        <v>1172</v>
      </c>
      <c r="G8" s="188">
        <v>1170</v>
      </c>
      <c r="H8" s="188">
        <v>1170</v>
      </c>
      <c r="I8" s="188">
        <v>1172</v>
      </c>
      <c r="J8" s="188">
        <v>1173</v>
      </c>
      <c r="K8" s="188">
        <v>1174</v>
      </c>
      <c r="L8" s="188">
        <v>1173</v>
      </c>
      <c r="M8" s="188">
        <v>1172</v>
      </c>
      <c r="N8" s="188">
        <v>1172</v>
      </c>
      <c r="O8" s="188">
        <v>1172</v>
      </c>
      <c r="P8" s="188">
        <v>1172</v>
      </c>
      <c r="Q8" s="188">
        <v>1172</v>
      </c>
      <c r="R8" s="188">
        <v>1172</v>
      </c>
      <c r="S8" s="188">
        <v>1171</v>
      </c>
      <c r="T8" s="188">
        <v>1170</v>
      </c>
      <c r="U8" s="188">
        <v>1170</v>
      </c>
      <c r="V8" s="188">
        <v>1170</v>
      </c>
      <c r="W8" s="188">
        <v>1170</v>
      </c>
      <c r="X8" s="188">
        <v>1171</v>
      </c>
      <c r="Y8" s="188">
        <v>1170</v>
      </c>
      <c r="Z8" s="188">
        <v>28112</v>
      </c>
      <c r="AA8" s="67"/>
      <c r="AB8" s="67"/>
      <c r="AC8" s="67"/>
    </row>
    <row r="9" spans="1:29" x14ac:dyDescent="0.2">
      <c r="A9" s="187">
        <v>45049</v>
      </c>
      <c r="B9" s="188">
        <v>1172</v>
      </c>
      <c r="C9" s="188">
        <v>1173</v>
      </c>
      <c r="D9" s="188">
        <v>1173</v>
      </c>
      <c r="E9" s="188">
        <v>1173</v>
      </c>
      <c r="F9" s="188">
        <v>1174</v>
      </c>
      <c r="G9" s="188">
        <v>1173</v>
      </c>
      <c r="H9" s="188">
        <v>1172</v>
      </c>
      <c r="I9" s="188">
        <v>1172</v>
      </c>
      <c r="J9" s="188">
        <v>1172</v>
      </c>
      <c r="K9" s="188">
        <v>1172</v>
      </c>
      <c r="L9" s="188">
        <v>1172</v>
      </c>
      <c r="M9" s="188">
        <v>1172</v>
      </c>
      <c r="N9" s="188">
        <v>1172</v>
      </c>
      <c r="O9" s="188">
        <v>1172</v>
      </c>
      <c r="P9" s="188">
        <v>1172</v>
      </c>
      <c r="Q9" s="188">
        <v>1172</v>
      </c>
      <c r="R9" s="188">
        <v>1172</v>
      </c>
      <c r="S9" s="188">
        <v>1172</v>
      </c>
      <c r="T9" s="188">
        <v>1170</v>
      </c>
      <c r="U9" s="188">
        <v>1169</v>
      </c>
      <c r="V9" s="188">
        <v>1169</v>
      </c>
      <c r="W9" s="188">
        <v>1170</v>
      </c>
      <c r="X9" s="188">
        <v>1169</v>
      </c>
      <c r="Y9" s="188">
        <v>1170</v>
      </c>
      <c r="Z9" s="188">
        <v>28119</v>
      </c>
      <c r="AA9" s="67"/>
      <c r="AB9" s="67"/>
      <c r="AC9" s="67"/>
    </row>
    <row r="10" spans="1:29" x14ac:dyDescent="0.2">
      <c r="A10" s="187">
        <v>45050</v>
      </c>
      <c r="B10" s="188">
        <v>1171</v>
      </c>
      <c r="C10" s="188">
        <v>1172</v>
      </c>
      <c r="D10" s="188">
        <v>1172</v>
      </c>
      <c r="E10" s="188">
        <v>1173</v>
      </c>
      <c r="F10" s="188">
        <v>1175</v>
      </c>
      <c r="G10" s="188">
        <v>1175</v>
      </c>
      <c r="H10" s="188">
        <v>1175</v>
      </c>
      <c r="I10" s="188">
        <v>1175</v>
      </c>
      <c r="J10" s="188">
        <v>1175</v>
      </c>
      <c r="K10" s="188">
        <v>1176</v>
      </c>
      <c r="L10" s="188">
        <v>1175</v>
      </c>
      <c r="M10" s="188">
        <v>1175</v>
      </c>
      <c r="N10" s="188">
        <v>1174</v>
      </c>
      <c r="O10" s="188">
        <v>1172</v>
      </c>
      <c r="P10" s="188">
        <v>1173</v>
      </c>
      <c r="Q10" s="188">
        <v>1173</v>
      </c>
      <c r="R10" s="188">
        <v>1173</v>
      </c>
      <c r="S10" s="188">
        <v>1172</v>
      </c>
      <c r="T10" s="188">
        <v>1171</v>
      </c>
      <c r="U10" s="188">
        <v>1170</v>
      </c>
      <c r="V10" s="188">
        <v>1169</v>
      </c>
      <c r="W10" s="188">
        <v>1169</v>
      </c>
      <c r="X10" s="188">
        <v>1170</v>
      </c>
      <c r="Y10" s="188">
        <v>1171</v>
      </c>
      <c r="Z10" s="188">
        <v>28146</v>
      </c>
      <c r="AA10" s="67"/>
      <c r="AB10" s="67"/>
      <c r="AC10" s="67"/>
    </row>
    <row r="11" spans="1:29" x14ac:dyDescent="0.2">
      <c r="A11" s="187">
        <v>45051</v>
      </c>
      <c r="B11" s="188">
        <v>1173</v>
      </c>
      <c r="C11" s="188">
        <v>1173</v>
      </c>
      <c r="D11" s="188">
        <v>1173</v>
      </c>
      <c r="E11" s="188">
        <v>1173</v>
      </c>
      <c r="F11" s="188">
        <v>1172</v>
      </c>
      <c r="G11" s="188">
        <v>1172</v>
      </c>
      <c r="H11" s="188">
        <v>1172</v>
      </c>
      <c r="I11" s="188">
        <v>1172</v>
      </c>
      <c r="J11" s="188">
        <v>1173</v>
      </c>
      <c r="K11" s="188">
        <v>1173</v>
      </c>
      <c r="L11" s="188">
        <v>1173</v>
      </c>
      <c r="M11" s="188">
        <v>1172</v>
      </c>
      <c r="N11" s="188">
        <v>1172</v>
      </c>
      <c r="O11" s="188">
        <v>1170</v>
      </c>
      <c r="P11" s="188">
        <v>1171</v>
      </c>
      <c r="Q11" s="188">
        <v>1172</v>
      </c>
      <c r="R11" s="188">
        <v>1172</v>
      </c>
      <c r="S11" s="188">
        <v>1172</v>
      </c>
      <c r="T11" s="188">
        <v>1172</v>
      </c>
      <c r="U11" s="188">
        <v>1171</v>
      </c>
      <c r="V11" s="188">
        <v>1169</v>
      </c>
      <c r="W11" s="188">
        <v>1169</v>
      </c>
      <c r="X11" s="188">
        <v>1169</v>
      </c>
      <c r="Y11" s="188">
        <v>1169</v>
      </c>
      <c r="Z11" s="188">
        <v>28119</v>
      </c>
      <c r="AA11" s="67"/>
      <c r="AB11" s="67"/>
      <c r="AC11" s="67"/>
    </row>
    <row r="12" spans="1:29" x14ac:dyDescent="0.2">
      <c r="A12" s="187">
        <v>45052</v>
      </c>
      <c r="B12" s="188">
        <v>1171</v>
      </c>
      <c r="C12" s="188">
        <v>1171</v>
      </c>
      <c r="D12" s="188">
        <v>1170</v>
      </c>
      <c r="E12" s="188">
        <v>1171</v>
      </c>
      <c r="F12" s="188">
        <v>1172</v>
      </c>
      <c r="G12" s="188">
        <v>1171</v>
      </c>
      <c r="H12" s="188">
        <v>1171</v>
      </c>
      <c r="I12" s="188">
        <v>1171</v>
      </c>
      <c r="J12" s="188">
        <v>1171</v>
      </c>
      <c r="K12" s="188">
        <v>1171</v>
      </c>
      <c r="L12" s="188">
        <v>1172</v>
      </c>
      <c r="M12" s="188">
        <v>1172</v>
      </c>
      <c r="N12" s="188">
        <v>1170</v>
      </c>
      <c r="O12" s="188">
        <v>1171</v>
      </c>
      <c r="P12" s="188">
        <v>1168</v>
      </c>
      <c r="Q12" s="188">
        <v>1168</v>
      </c>
      <c r="R12" s="188">
        <v>1168</v>
      </c>
      <c r="S12" s="188">
        <v>1167</v>
      </c>
      <c r="T12" s="188">
        <v>1167</v>
      </c>
      <c r="U12" s="188">
        <v>1167</v>
      </c>
      <c r="V12" s="188">
        <v>1166</v>
      </c>
      <c r="W12" s="188">
        <v>1166</v>
      </c>
      <c r="X12" s="188">
        <v>1167</v>
      </c>
      <c r="Y12" s="188">
        <v>1168</v>
      </c>
      <c r="Z12" s="188">
        <v>28067</v>
      </c>
      <c r="AA12" s="67"/>
      <c r="AB12" s="67"/>
      <c r="AC12" s="67"/>
    </row>
    <row r="13" spans="1:29" x14ac:dyDescent="0.2">
      <c r="A13" s="187">
        <v>45053</v>
      </c>
      <c r="B13" s="188">
        <v>1167</v>
      </c>
      <c r="C13" s="188">
        <v>1168</v>
      </c>
      <c r="D13" s="188">
        <v>1169</v>
      </c>
      <c r="E13" s="188">
        <v>1167</v>
      </c>
      <c r="F13" s="188">
        <v>1168</v>
      </c>
      <c r="G13" s="188">
        <v>1169</v>
      </c>
      <c r="H13" s="188">
        <v>1169</v>
      </c>
      <c r="I13" s="188">
        <v>1169</v>
      </c>
      <c r="J13" s="188">
        <v>1170</v>
      </c>
      <c r="K13" s="188">
        <v>1170</v>
      </c>
      <c r="L13" s="188">
        <v>1169</v>
      </c>
      <c r="M13" s="188">
        <v>1169</v>
      </c>
      <c r="N13" s="188">
        <v>1168</v>
      </c>
      <c r="O13" s="188">
        <v>1168</v>
      </c>
      <c r="P13" s="188">
        <v>1168</v>
      </c>
      <c r="Q13" s="188">
        <v>1166</v>
      </c>
      <c r="R13" s="188">
        <v>1165</v>
      </c>
      <c r="S13" s="188">
        <v>1169</v>
      </c>
      <c r="T13" s="188">
        <v>1175</v>
      </c>
      <c r="U13" s="188">
        <v>1175</v>
      </c>
      <c r="V13" s="188">
        <v>1175</v>
      </c>
      <c r="W13" s="188">
        <v>1175</v>
      </c>
      <c r="X13" s="188">
        <v>1175</v>
      </c>
      <c r="Y13" s="188">
        <v>1160</v>
      </c>
      <c r="Z13" s="188">
        <v>28063</v>
      </c>
      <c r="AA13" s="67"/>
      <c r="AB13" s="67"/>
      <c r="AC13" s="67"/>
    </row>
    <row r="14" spans="1:29" x14ac:dyDescent="0.2">
      <c r="A14" s="187">
        <v>45054</v>
      </c>
      <c r="B14" s="188">
        <v>1161</v>
      </c>
      <c r="C14" s="188">
        <v>1162</v>
      </c>
      <c r="D14" s="188">
        <v>1165</v>
      </c>
      <c r="E14" s="188">
        <v>1168</v>
      </c>
      <c r="F14" s="188">
        <v>1179</v>
      </c>
      <c r="G14" s="188">
        <v>1178</v>
      </c>
      <c r="H14" s="188">
        <v>1178</v>
      </c>
      <c r="I14" s="188">
        <v>1177</v>
      </c>
      <c r="J14" s="188">
        <v>1177</v>
      </c>
      <c r="K14" s="188">
        <v>1178</v>
      </c>
      <c r="L14" s="188">
        <v>1179</v>
      </c>
      <c r="M14" s="188">
        <v>1170</v>
      </c>
      <c r="N14" s="188">
        <v>1170</v>
      </c>
      <c r="O14" s="188">
        <v>1169</v>
      </c>
      <c r="P14" s="188">
        <v>1170</v>
      </c>
      <c r="Q14" s="188">
        <v>1169</v>
      </c>
      <c r="R14" s="188">
        <v>1166</v>
      </c>
      <c r="S14" s="188">
        <v>1173</v>
      </c>
      <c r="T14" s="188">
        <v>1174</v>
      </c>
      <c r="U14" s="188">
        <v>1173</v>
      </c>
      <c r="V14" s="188">
        <v>1173</v>
      </c>
      <c r="W14" s="188">
        <v>1174</v>
      </c>
      <c r="X14" s="188">
        <v>1175</v>
      </c>
      <c r="Y14" s="188">
        <v>1175</v>
      </c>
      <c r="Z14" s="188">
        <v>28133</v>
      </c>
      <c r="AA14" s="67"/>
      <c r="AB14" s="67"/>
      <c r="AC14" s="67"/>
    </row>
    <row r="15" spans="1:29" x14ac:dyDescent="0.2">
      <c r="A15" s="187">
        <v>45055</v>
      </c>
      <c r="B15" s="188">
        <v>1179</v>
      </c>
      <c r="C15" s="188">
        <v>1180</v>
      </c>
      <c r="D15" s="188">
        <v>1180</v>
      </c>
      <c r="E15" s="188">
        <v>1180</v>
      </c>
      <c r="F15" s="188">
        <v>1180</v>
      </c>
      <c r="G15" s="188">
        <v>1180</v>
      </c>
      <c r="H15" s="188">
        <v>1180</v>
      </c>
      <c r="I15" s="188">
        <v>1177</v>
      </c>
      <c r="J15" s="188">
        <v>1175</v>
      </c>
      <c r="K15" s="188">
        <v>1175</v>
      </c>
      <c r="L15" s="188">
        <v>1175</v>
      </c>
      <c r="M15" s="188">
        <v>1174</v>
      </c>
      <c r="N15" s="188">
        <v>1174</v>
      </c>
      <c r="O15" s="188">
        <v>1173</v>
      </c>
      <c r="P15" s="188">
        <v>1173</v>
      </c>
      <c r="Q15" s="188">
        <v>1175</v>
      </c>
      <c r="R15" s="188">
        <v>1179</v>
      </c>
      <c r="S15" s="188">
        <v>1179</v>
      </c>
      <c r="T15" s="188">
        <v>1178</v>
      </c>
      <c r="U15" s="188">
        <v>1178</v>
      </c>
      <c r="V15" s="188">
        <v>1176</v>
      </c>
      <c r="W15" s="188">
        <v>1177</v>
      </c>
      <c r="X15" s="188">
        <v>1178</v>
      </c>
      <c r="Y15" s="188">
        <v>1178</v>
      </c>
      <c r="Z15" s="188">
        <v>28253</v>
      </c>
      <c r="AA15" s="67"/>
      <c r="AB15" s="67"/>
      <c r="AC15" s="67"/>
    </row>
    <row r="16" spans="1:29" x14ac:dyDescent="0.2">
      <c r="A16" s="187">
        <v>45056</v>
      </c>
      <c r="B16" s="188">
        <v>1180</v>
      </c>
      <c r="C16" s="188">
        <v>1180</v>
      </c>
      <c r="D16" s="188">
        <v>1180</v>
      </c>
      <c r="E16" s="188">
        <v>1181</v>
      </c>
      <c r="F16" s="188">
        <v>1181</v>
      </c>
      <c r="G16" s="188">
        <v>1180</v>
      </c>
      <c r="H16" s="188">
        <v>1180</v>
      </c>
      <c r="I16" s="188">
        <v>1180</v>
      </c>
      <c r="J16" s="188">
        <v>1180</v>
      </c>
      <c r="K16" s="188">
        <v>1180</v>
      </c>
      <c r="L16" s="188">
        <v>1181</v>
      </c>
      <c r="M16" s="188">
        <v>1181</v>
      </c>
      <c r="N16" s="188">
        <v>1181</v>
      </c>
      <c r="O16" s="188">
        <v>1180</v>
      </c>
      <c r="P16" s="188">
        <v>1178</v>
      </c>
      <c r="Q16" s="188">
        <v>1178</v>
      </c>
      <c r="R16" s="188">
        <v>1178</v>
      </c>
      <c r="S16" s="188">
        <v>1177</v>
      </c>
      <c r="T16" s="188">
        <v>1176</v>
      </c>
      <c r="U16" s="188">
        <v>1176</v>
      </c>
      <c r="V16" s="188">
        <v>1176</v>
      </c>
      <c r="W16" s="188">
        <v>1177</v>
      </c>
      <c r="X16" s="188">
        <v>1177</v>
      </c>
      <c r="Y16" s="188">
        <v>1178</v>
      </c>
      <c r="Z16" s="188">
        <v>28296</v>
      </c>
      <c r="AA16" s="67"/>
      <c r="AB16" s="67"/>
      <c r="AC16" s="67"/>
    </row>
    <row r="17" spans="1:29" x14ac:dyDescent="0.2">
      <c r="A17" s="187">
        <v>45057</v>
      </c>
      <c r="B17" s="188">
        <v>1178</v>
      </c>
      <c r="C17" s="188">
        <v>1179</v>
      </c>
      <c r="D17" s="188">
        <v>1179</v>
      </c>
      <c r="E17" s="188">
        <v>1179</v>
      </c>
      <c r="F17" s="188">
        <v>1179</v>
      </c>
      <c r="G17" s="188">
        <v>1179</v>
      </c>
      <c r="H17" s="188">
        <v>1177</v>
      </c>
      <c r="I17" s="188">
        <v>1171</v>
      </c>
      <c r="J17" s="188">
        <v>1171</v>
      </c>
      <c r="K17" s="188">
        <v>1171</v>
      </c>
      <c r="L17" s="188">
        <v>1170</v>
      </c>
      <c r="M17" s="188">
        <v>1171</v>
      </c>
      <c r="N17" s="188">
        <v>1168</v>
      </c>
      <c r="O17" s="188">
        <v>1166</v>
      </c>
      <c r="P17" s="188">
        <v>1171</v>
      </c>
      <c r="Q17" s="188">
        <v>1175</v>
      </c>
      <c r="R17" s="188">
        <v>1175</v>
      </c>
      <c r="S17" s="188">
        <v>1176</v>
      </c>
      <c r="T17" s="188">
        <v>1177</v>
      </c>
      <c r="U17" s="188">
        <v>1177</v>
      </c>
      <c r="V17" s="188">
        <v>1177</v>
      </c>
      <c r="W17" s="188">
        <v>1177</v>
      </c>
      <c r="X17" s="188">
        <v>1177</v>
      </c>
      <c r="Y17" s="188">
        <v>1177</v>
      </c>
      <c r="Z17" s="188">
        <v>28197</v>
      </c>
      <c r="AA17" s="67"/>
      <c r="AB17" s="67"/>
      <c r="AC17" s="67"/>
    </row>
    <row r="18" spans="1:29" x14ac:dyDescent="0.2">
      <c r="A18" s="187">
        <v>45058</v>
      </c>
      <c r="B18" s="188">
        <v>1179</v>
      </c>
      <c r="C18" s="188">
        <v>1178</v>
      </c>
      <c r="D18" s="188">
        <v>1179</v>
      </c>
      <c r="E18" s="188">
        <v>1179</v>
      </c>
      <c r="F18" s="188">
        <v>1178</v>
      </c>
      <c r="G18" s="188">
        <v>1178</v>
      </c>
      <c r="H18" s="188">
        <v>1176</v>
      </c>
      <c r="I18" s="188">
        <v>1168</v>
      </c>
      <c r="J18" s="188">
        <v>1165</v>
      </c>
      <c r="K18" s="188">
        <v>1167</v>
      </c>
      <c r="L18" s="188">
        <v>1167</v>
      </c>
      <c r="M18" s="188">
        <v>1167</v>
      </c>
      <c r="N18" s="188">
        <v>1167</v>
      </c>
      <c r="O18" s="188">
        <v>1164</v>
      </c>
      <c r="P18" s="188">
        <v>1171</v>
      </c>
      <c r="Q18" s="188">
        <v>1176</v>
      </c>
      <c r="R18" s="188">
        <v>1175</v>
      </c>
      <c r="S18" s="188">
        <v>1175</v>
      </c>
      <c r="T18" s="188">
        <v>1177</v>
      </c>
      <c r="U18" s="188">
        <v>1176</v>
      </c>
      <c r="V18" s="188">
        <v>1174</v>
      </c>
      <c r="W18" s="188">
        <v>1174</v>
      </c>
      <c r="X18" s="188">
        <v>1174</v>
      </c>
      <c r="Y18" s="188">
        <v>1175</v>
      </c>
      <c r="Z18" s="188">
        <v>28159</v>
      </c>
      <c r="AA18" s="67"/>
      <c r="AB18" s="67"/>
      <c r="AC18" s="67"/>
    </row>
    <row r="19" spans="1:29" x14ac:dyDescent="0.2">
      <c r="A19" s="187">
        <v>45059</v>
      </c>
      <c r="B19" s="188">
        <v>1176</v>
      </c>
      <c r="C19" s="188">
        <v>1176</v>
      </c>
      <c r="D19" s="188">
        <v>1176</v>
      </c>
      <c r="E19" s="188">
        <v>1176</v>
      </c>
      <c r="F19" s="188">
        <v>1176</v>
      </c>
      <c r="G19" s="188">
        <v>1176</v>
      </c>
      <c r="H19" s="188">
        <v>1176</v>
      </c>
      <c r="I19" s="188">
        <v>1177</v>
      </c>
      <c r="J19" s="188">
        <v>1177</v>
      </c>
      <c r="K19" s="188">
        <v>1176</v>
      </c>
      <c r="L19" s="188">
        <v>1177</v>
      </c>
      <c r="M19" s="188">
        <v>1177</v>
      </c>
      <c r="N19" s="188">
        <v>1176</v>
      </c>
      <c r="O19" s="188">
        <v>1177</v>
      </c>
      <c r="P19" s="188">
        <v>1176</v>
      </c>
      <c r="Q19" s="188">
        <v>1176</v>
      </c>
      <c r="R19" s="188">
        <v>1176</v>
      </c>
      <c r="S19" s="188">
        <v>1176</v>
      </c>
      <c r="T19" s="188">
        <v>1176</v>
      </c>
      <c r="U19" s="188">
        <v>1176</v>
      </c>
      <c r="V19" s="188">
        <v>1175</v>
      </c>
      <c r="W19" s="188">
        <v>1174</v>
      </c>
      <c r="X19" s="188">
        <v>1175</v>
      </c>
      <c r="Y19" s="188">
        <v>1175</v>
      </c>
      <c r="Z19" s="188">
        <v>28224</v>
      </c>
      <c r="AA19" s="67"/>
      <c r="AB19" s="67"/>
      <c r="AC19" s="67"/>
    </row>
    <row r="20" spans="1:29" x14ac:dyDescent="0.2">
      <c r="A20" s="187">
        <v>45060</v>
      </c>
      <c r="B20" s="188">
        <v>1177</v>
      </c>
      <c r="C20" s="188">
        <v>1177</v>
      </c>
      <c r="D20" s="188">
        <v>1177</v>
      </c>
      <c r="E20" s="188">
        <v>1178</v>
      </c>
      <c r="F20" s="188">
        <v>1178</v>
      </c>
      <c r="G20" s="188">
        <v>1177</v>
      </c>
      <c r="H20" s="188">
        <v>1178</v>
      </c>
      <c r="I20" s="188">
        <v>1168</v>
      </c>
      <c r="J20" s="188">
        <v>1169</v>
      </c>
      <c r="K20" s="188">
        <v>1178</v>
      </c>
      <c r="L20" s="188">
        <v>1179</v>
      </c>
      <c r="M20" s="188">
        <v>1179</v>
      </c>
      <c r="N20" s="188">
        <v>1179</v>
      </c>
      <c r="O20" s="188">
        <v>1178</v>
      </c>
      <c r="P20" s="188">
        <v>1178</v>
      </c>
      <c r="Q20" s="188">
        <v>1177</v>
      </c>
      <c r="R20" s="188">
        <v>1175</v>
      </c>
      <c r="S20" s="188">
        <v>1174</v>
      </c>
      <c r="T20" s="188">
        <v>1174</v>
      </c>
      <c r="U20" s="188">
        <v>1174</v>
      </c>
      <c r="V20" s="188">
        <v>1175</v>
      </c>
      <c r="W20" s="188">
        <v>1175</v>
      </c>
      <c r="X20" s="188">
        <v>1175</v>
      </c>
      <c r="Y20" s="188">
        <v>1176</v>
      </c>
      <c r="Z20" s="188">
        <v>28225</v>
      </c>
      <c r="AA20" s="67"/>
      <c r="AB20" s="67"/>
      <c r="AC20" s="67"/>
    </row>
    <row r="21" spans="1:29" x14ac:dyDescent="0.2">
      <c r="A21" s="187">
        <v>45061</v>
      </c>
      <c r="B21" s="188">
        <v>1178</v>
      </c>
      <c r="C21" s="188">
        <v>1178</v>
      </c>
      <c r="D21" s="188">
        <v>1178</v>
      </c>
      <c r="E21" s="188">
        <v>1178</v>
      </c>
      <c r="F21" s="188">
        <v>1179</v>
      </c>
      <c r="G21" s="188">
        <v>1179</v>
      </c>
      <c r="H21" s="188">
        <v>1179</v>
      </c>
      <c r="I21" s="188">
        <v>1178</v>
      </c>
      <c r="J21" s="188">
        <v>1179</v>
      </c>
      <c r="K21" s="188">
        <v>1179</v>
      </c>
      <c r="L21" s="188">
        <v>1179</v>
      </c>
      <c r="M21" s="188">
        <v>1178</v>
      </c>
      <c r="N21" s="188">
        <v>1178</v>
      </c>
      <c r="O21" s="188">
        <v>1178</v>
      </c>
      <c r="P21" s="188">
        <v>1177</v>
      </c>
      <c r="Q21" s="188">
        <v>1177</v>
      </c>
      <c r="R21" s="188">
        <v>1176</v>
      </c>
      <c r="S21" s="188">
        <v>1174</v>
      </c>
      <c r="T21" s="188">
        <v>1174</v>
      </c>
      <c r="U21" s="188">
        <v>1174</v>
      </c>
      <c r="V21" s="188">
        <v>1175</v>
      </c>
      <c r="W21" s="188">
        <v>1175</v>
      </c>
      <c r="X21" s="188">
        <v>1175</v>
      </c>
      <c r="Y21" s="188">
        <v>1174</v>
      </c>
      <c r="Z21" s="188">
        <v>28249</v>
      </c>
      <c r="AA21" s="67"/>
      <c r="AB21" s="67"/>
      <c r="AC21" s="67"/>
    </row>
    <row r="22" spans="1:29" x14ac:dyDescent="0.2">
      <c r="A22" s="187">
        <v>45062</v>
      </c>
      <c r="B22" s="188">
        <v>1176</v>
      </c>
      <c r="C22" s="188">
        <v>1178</v>
      </c>
      <c r="D22" s="188">
        <v>1178</v>
      </c>
      <c r="E22" s="188">
        <v>1179</v>
      </c>
      <c r="F22" s="188">
        <v>1177</v>
      </c>
      <c r="G22" s="188">
        <v>1177</v>
      </c>
      <c r="H22" s="188">
        <v>1176</v>
      </c>
      <c r="I22" s="188">
        <v>1176</v>
      </c>
      <c r="J22" s="188">
        <v>1177</v>
      </c>
      <c r="K22" s="188">
        <v>1176</v>
      </c>
      <c r="L22" s="188">
        <v>1177</v>
      </c>
      <c r="M22" s="188">
        <v>1177</v>
      </c>
      <c r="N22" s="188">
        <v>1177</v>
      </c>
      <c r="O22" s="188">
        <v>1177</v>
      </c>
      <c r="P22" s="188">
        <v>1176</v>
      </c>
      <c r="Q22" s="188">
        <v>1175</v>
      </c>
      <c r="R22" s="188">
        <v>1175</v>
      </c>
      <c r="S22" s="188">
        <v>1174</v>
      </c>
      <c r="T22" s="188">
        <v>1173</v>
      </c>
      <c r="U22" s="188">
        <v>1173</v>
      </c>
      <c r="V22" s="188">
        <v>1173</v>
      </c>
      <c r="W22" s="188">
        <v>1174</v>
      </c>
      <c r="X22" s="188">
        <v>1175</v>
      </c>
      <c r="Y22" s="188">
        <v>1174</v>
      </c>
      <c r="Z22" s="188">
        <v>28220</v>
      </c>
      <c r="AA22" s="67"/>
      <c r="AB22" s="67"/>
      <c r="AC22" s="67"/>
    </row>
    <row r="23" spans="1:29" x14ac:dyDescent="0.2">
      <c r="A23" s="187">
        <v>45063</v>
      </c>
      <c r="B23" s="188">
        <v>1174</v>
      </c>
      <c r="C23" s="188">
        <v>1175</v>
      </c>
      <c r="D23" s="188">
        <v>1176</v>
      </c>
      <c r="E23" s="188">
        <v>1176</v>
      </c>
      <c r="F23" s="188">
        <v>1176</v>
      </c>
      <c r="G23" s="188">
        <v>1176</v>
      </c>
      <c r="H23" s="188">
        <v>1176</v>
      </c>
      <c r="I23" s="188">
        <v>1170</v>
      </c>
      <c r="J23" s="188">
        <v>1170</v>
      </c>
      <c r="K23" s="188">
        <v>1170</v>
      </c>
      <c r="L23" s="188">
        <v>1171</v>
      </c>
      <c r="M23" s="188">
        <v>1171</v>
      </c>
      <c r="N23" s="188">
        <v>1170</v>
      </c>
      <c r="O23" s="188">
        <v>1170</v>
      </c>
      <c r="P23" s="188">
        <v>1169</v>
      </c>
      <c r="Q23" s="188">
        <v>1169</v>
      </c>
      <c r="R23" s="188">
        <v>1173</v>
      </c>
      <c r="S23" s="188">
        <v>1177</v>
      </c>
      <c r="T23" s="188">
        <v>1177</v>
      </c>
      <c r="U23" s="188">
        <v>1176</v>
      </c>
      <c r="V23" s="188">
        <v>1176</v>
      </c>
      <c r="W23" s="188">
        <v>1176</v>
      </c>
      <c r="X23" s="188">
        <v>1177</v>
      </c>
      <c r="Y23" s="188">
        <v>1179</v>
      </c>
      <c r="Z23" s="188">
        <v>28170</v>
      </c>
      <c r="AA23" s="67"/>
      <c r="AB23" s="67"/>
      <c r="AC23" s="67"/>
    </row>
    <row r="24" spans="1:29" x14ac:dyDescent="0.2">
      <c r="A24" s="187">
        <v>45064</v>
      </c>
      <c r="B24" s="188">
        <v>1178</v>
      </c>
      <c r="C24" s="188">
        <v>1177</v>
      </c>
      <c r="D24" s="188">
        <v>1177</v>
      </c>
      <c r="E24" s="188">
        <v>1177</v>
      </c>
      <c r="F24" s="188">
        <v>1177</v>
      </c>
      <c r="G24" s="188">
        <v>1178</v>
      </c>
      <c r="H24" s="188">
        <v>1178</v>
      </c>
      <c r="I24" s="188">
        <v>1178</v>
      </c>
      <c r="J24" s="188">
        <v>1178</v>
      </c>
      <c r="K24" s="188">
        <v>1178</v>
      </c>
      <c r="L24" s="188">
        <v>1174</v>
      </c>
      <c r="M24" s="188">
        <v>1175</v>
      </c>
      <c r="N24" s="188">
        <v>1177</v>
      </c>
      <c r="O24" s="188">
        <v>1178</v>
      </c>
      <c r="P24" s="188">
        <v>1177</v>
      </c>
      <c r="Q24" s="188">
        <v>1177</v>
      </c>
      <c r="R24" s="188">
        <v>1176</v>
      </c>
      <c r="S24" s="188">
        <v>1176</v>
      </c>
      <c r="T24" s="188">
        <v>1176</v>
      </c>
      <c r="U24" s="188">
        <v>1175</v>
      </c>
      <c r="V24" s="188">
        <v>1175</v>
      </c>
      <c r="W24" s="188">
        <v>1176</v>
      </c>
      <c r="X24" s="188">
        <v>1176</v>
      </c>
      <c r="Y24" s="188">
        <v>1177</v>
      </c>
      <c r="Z24" s="188">
        <v>28241</v>
      </c>
      <c r="AA24" s="67"/>
      <c r="AB24" s="67"/>
      <c r="AC24" s="67"/>
    </row>
    <row r="25" spans="1:29" x14ac:dyDescent="0.2">
      <c r="A25" s="187">
        <v>45065</v>
      </c>
      <c r="B25" s="188">
        <v>1176</v>
      </c>
      <c r="C25" s="188">
        <v>1176</v>
      </c>
      <c r="D25" s="188">
        <v>1175</v>
      </c>
      <c r="E25" s="188">
        <v>1175</v>
      </c>
      <c r="F25" s="188">
        <v>1176</v>
      </c>
      <c r="G25" s="188">
        <v>1177</v>
      </c>
      <c r="H25" s="188">
        <v>1178</v>
      </c>
      <c r="I25" s="188">
        <v>1169</v>
      </c>
      <c r="J25" s="188">
        <v>1168</v>
      </c>
      <c r="K25" s="188">
        <v>1168</v>
      </c>
      <c r="L25" s="188">
        <v>1169</v>
      </c>
      <c r="M25" s="188">
        <v>1167</v>
      </c>
      <c r="N25" s="188">
        <v>1173</v>
      </c>
      <c r="O25" s="188">
        <v>1177</v>
      </c>
      <c r="P25" s="188">
        <v>1177</v>
      </c>
      <c r="Q25" s="188">
        <v>1176</v>
      </c>
      <c r="R25" s="188">
        <v>1176</v>
      </c>
      <c r="S25" s="188">
        <v>1175</v>
      </c>
      <c r="T25" s="188">
        <v>1176</v>
      </c>
      <c r="U25" s="188">
        <v>1175</v>
      </c>
      <c r="V25" s="188">
        <v>1175</v>
      </c>
      <c r="W25" s="188">
        <v>1175</v>
      </c>
      <c r="X25" s="188">
        <v>1168</v>
      </c>
      <c r="Y25" s="188">
        <v>1166</v>
      </c>
      <c r="Z25" s="188">
        <v>28163</v>
      </c>
      <c r="AA25" s="67"/>
      <c r="AB25" s="67"/>
      <c r="AC25" s="67"/>
    </row>
    <row r="26" spans="1:29" x14ac:dyDescent="0.2">
      <c r="A26" s="187">
        <v>45066</v>
      </c>
      <c r="B26" s="188">
        <v>1167</v>
      </c>
      <c r="C26" s="188">
        <v>1167</v>
      </c>
      <c r="D26" s="188">
        <v>1175</v>
      </c>
      <c r="E26" s="188">
        <v>1170</v>
      </c>
      <c r="F26" s="188">
        <v>1165</v>
      </c>
      <c r="G26" s="188">
        <v>1166</v>
      </c>
      <c r="H26" s="188">
        <v>1166</v>
      </c>
      <c r="I26" s="188">
        <v>1166</v>
      </c>
      <c r="J26" s="188">
        <v>1165</v>
      </c>
      <c r="K26" s="188">
        <v>1164</v>
      </c>
      <c r="L26" s="188">
        <v>1164</v>
      </c>
      <c r="M26" s="188">
        <v>1164</v>
      </c>
      <c r="N26" s="188">
        <v>1164</v>
      </c>
      <c r="O26" s="188">
        <v>1165</v>
      </c>
      <c r="P26" s="188">
        <v>1164</v>
      </c>
      <c r="Q26" s="188">
        <v>1163</v>
      </c>
      <c r="R26" s="188">
        <v>1164</v>
      </c>
      <c r="S26" s="188">
        <v>1164</v>
      </c>
      <c r="T26" s="188">
        <v>1164</v>
      </c>
      <c r="U26" s="188">
        <v>1163</v>
      </c>
      <c r="V26" s="188">
        <v>1161</v>
      </c>
      <c r="W26" s="188">
        <v>1162</v>
      </c>
      <c r="X26" s="188">
        <v>1163</v>
      </c>
      <c r="Y26" s="188">
        <v>1160</v>
      </c>
      <c r="Z26" s="188">
        <v>27956</v>
      </c>
      <c r="AA26" s="67"/>
      <c r="AB26" s="67"/>
      <c r="AC26" s="67"/>
    </row>
    <row r="27" spans="1:29" x14ac:dyDescent="0.2">
      <c r="A27" s="187">
        <v>45067</v>
      </c>
      <c r="B27" s="188">
        <v>1161</v>
      </c>
      <c r="C27" s="188">
        <v>1163</v>
      </c>
      <c r="D27" s="188">
        <v>1163</v>
      </c>
      <c r="E27" s="188">
        <v>1162</v>
      </c>
      <c r="F27" s="188">
        <v>1162</v>
      </c>
      <c r="G27" s="188">
        <v>1163</v>
      </c>
      <c r="H27" s="188">
        <v>1164</v>
      </c>
      <c r="I27" s="188">
        <v>1164</v>
      </c>
      <c r="J27" s="188">
        <v>1165</v>
      </c>
      <c r="K27" s="188">
        <v>1176</v>
      </c>
      <c r="L27" s="188">
        <v>1174</v>
      </c>
      <c r="M27" s="188">
        <v>1174</v>
      </c>
      <c r="N27" s="188">
        <v>1175</v>
      </c>
      <c r="O27" s="188">
        <v>1175</v>
      </c>
      <c r="P27" s="188">
        <v>1175</v>
      </c>
      <c r="Q27" s="188">
        <v>1173</v>
      </c>
      <c r="R27" s="188">
        <v>1167</v>
      </c>
      <c r="S27" s="188">
        <v>1159</v>
      </c>
      <c r="T27" s="188">
        <v>1159</v>
      </c>
      <c r="U27" s="188">
        <v>1160</v>
      </c>
      <c r="V27" s="188">
        <v>1159</v>
      </c>
      <c r="W27" s="188">
        <v>1158</v>
      </c>
      <c r="X27" s="188">
        <v>1167</v>
      </c>
      <c r="Y27" s="188">
        <v>1170</v>
      </c>
      <c r="Z27" s="188">
        <v>27988</v>
      </c>
      <c r="AA27" s="67"/>
      <c r="AB27" s="67"/>
      <c r="AC27" s="67"/>
    </row>
    <row r="28" spans="1:29" x14ac:dyDescent="0.2">
      <c r="A28" s="187">
        <v>45068</v>
      </c>
      <c r="B28" s="188">
        <v>1165</v>
      </c>
      <c r="C28" s="188">
        <v>1166</v>
      </c>
      <c r="D28" s="188">
        <v>1167</v>
      </c>
      <c r="E28" s="188">
        <v>1167</v>
      </c>
      <c r="F28" s="188">
        <v>1165</v>
      </c>
      <c r="G28" s="188">
        <v>1166</v>
      </c>
      <c r="H28" s="188">
        <v>1166</v>
      </c>
      <c r="I28" s="188">
        <v>1166</v>
      </c>
      <c r="J28" s="188">
        <v>1167</v>
      </c>
      <c r="K28" s="188">
        <v>1167</v>
      </c>
      <c r="L28" s="188">
        <v>1166</v>
      </c>
      <c r="M28" s="188">
        <v>1164</v>
      </c>
      <c r="N28" s="188">
        <v>1164</v>
      </c>
      <c r="O28" s="188">
        <v>1163</v>
      </c>
      <c r="P28" s="188">
        <v>1163</v>
      </c>
      <c r="Q28" s="188">
        <v>1162</v>
      </c>
      <c r="R28" s="188">
        <v>1161</v>
      </c>
      <c r="S28" s="188">
        <v>1160</v>
      </c>
      <c r="T28" s="188">
        <v>1161</v>
      </c>
      <c r="U28" s="188">
        <v>1162</v>
      </c>
      <c r="V28" s="188">
        <v>1161</v>
      </c>
      <c r="W28" s="188">
        <v>1160</v>
      </c>
      <c r="X28" s="188">
        <v>1161</v>
      </c>
      <c r="Y28" s="188">
        <v>1162</v>
      </c>
      <c r="Z28" s="188">
        <v>27932</v>
      </c>
      <c r="AA28" s="67"/>
      <c r="AB28" s="67"/>
      <c r="AC28" s="67"/>
    </row>
    <row r="29" spans="1:29" x14ac:dyDescent="0.2">
      <c r="A29" s="187">
        <v>45069</v>
      </c>
      <c r="B29" s="188">
        <v>1163</v>
      </c>
      <c r="C29" s="188">
        <v>1165</v>
      </c>
      <c r="D29" s="188">
        <v>1166</v>
      </c>
      <c r="E29" s="188">
        <v>1166</v>
      </c>
      <c r="F29" s="188">
        <v>1165</v>
      </c>
      <c r="G29" s="188">
        <v>1163</v>
      </c>
      <c r="H29" s="188">
        <v>1165</v>
      </c>
      <c r="I29" s="188">
        <v>1166</v>
      </c>
      <c r="J29" s="188">
        <v>1166</v>
      </c>
      <c r="K29" s="188">
        <v>1167</v>
      </c>
      <c r="L29" s="188">
        <v>1166</v>
      </c>
      <c r="M29" s="188">
        <v>1165</v>
      </c>
      <c r="N29" s="188">
        <v>1165</v>
      </c>
      <c r="O29" s="188">
        <v>1168</v>
      </c>
      <c r="P29" s="188">
        <v>1175</v>
      </c>
      <c r="Q29" s="188">
        <v>1174</v>
      </c>
      <c r="R29" s="188">
        <v>1173</v>
      </c>
      <c r="S29" s="188">
        <v>1171</v>
      </c>
      <c r="T29" s="188">
        <v>1171</v>
      </c>
      <c r="U29" s="188">
        <v>1172</v>
      </c>
      <c r="V29" s="188">
        <v>1172</v>
      </c>
      <c r="W29" s="188">
        <v>1173</v>
      </c>
      <c r="X29" s="188">
        <v>1172</v>
      </c>
      <c r="Y29" s="188">
        <v>1173</v>
      </c>
      <c r="Z29" s="188">
        <v>28042</v>
      </c>
      <c r="AA29" s="67"/>
      <c r="AB29" s="67"/>
      <c r="AC29" s="67"/>
    </row>
    <row r="30" spans="1:29" x14ac:dyDescent="0.2">
      <c r="A30" s="187">
        <v>45070</v>
      </c>
      <c r="B30" s="188">
        <v>1175</v>
      </c>
      <c r="C30" s="188">
        <v>1176</v>
      </c>
      <c r="D30" s="188">
        <v>1175</v>
      </c>
      <c r="E30" s="188">
        <v>1176</v>
      </c>
      <c r="F30" s="188">
        <v>1177</v>
      </c>
      <c r="G30" s="188">
        <v>1176</v>
      </c>
      <c r="H30" s="188">
        <v>1175</v>
      </c>
      <c r="I30" s="188">
        <v>1176</v>
      </c>
      <c r="J30" s="188">
        <v>1177</v>
      </c>
      <c r="K30" s="188">
        <v>1177</v>
      </c>
      <c r="L30" s="188">
        <v>1177</v>
      </c>
      <c r="M30" s="188">
        <v>1176</v>
      </c>
      <c r="N30" s="188">
        <v>1175</v>
      </c>
      <c r="O30" s="188">
        <v>1175</v>
      </c>
      <c r="P30" s="188">
        <v>1175</v>
      </c>
      <c r="Q30" s="188">
        <v>1174</v>
      </c>
      <c r="R30" s="188">
        <v>1172</v>
      </c>
      <c r="S30" s="188">
        <v>1171</v>
      </c>
      <c r="T30" s="188">
        <v>1170</v>
      </c>
      <c r="U30" s="188">
        <v>1171</v>
      </c>
      <c r="V30" s="188">
        <v>1171</v>
      </c>
      <c r="W30" s="188">
        <v>1171</v>
      </c>
      <c r="X30" s="188">
        <v>1172</v>
      </c>
      <c r="Y30" s="188">
        <v>1172</v>
      </c>
      <c r="Z30" s="188">
        <v>28182</v>
      </c>
      <c r="AA30" s="67"/>
      <c r="AB30" s="67"/>
      <c r="AC30" s="67"/>
    </row>
    <row r="31" spans="1:29" x14ac:dyDescent="0.2">
      <c r="A31" s="187">
        <v>45071</v>
      </c>
      <c r="B31" s="188">
        <v>1175</v>
      </c>
      <c r="C31" s="188">
        <v>1174</v>
      </c>
      <c r="D31" s="188">
        <v>1175</v>
      </c>
      <c r="E31" s="188">
        <v>1175</v>
      </c>
      <c r="F31" s="188">
        <v>1175</v>
      </c>
      <c r="G31" s="188">
        <v>1175</v>
      </c>
      <c r="H31" s="188">
        <v>1174</v>
      </c>
      <c r="I31" s="188">
        <v>1174</v>
      </c>
      <c r="J31" s="188">
        <v>1175</v>
      </c>
      <c r="K31" s="188">
        <v>1175</v>
      </c>
      <c r="L31" s="188">
        <v>1177</v>
      </c>
      <c r="M31" s="188">
        <v>1177</v>
      </c>
      <c r="N31" s="188">
        <v>1176</v>
      </c>
      <c r="O31" s="188">
        <v>1175</v>
      </c>
      <c r="P31" s="188">
        <v>1175</v>
      </c>
      <c r="Q31" s="188">
        <v>1174</v>
      </c>
      <c r="R31" s="188">
        <v>1174</v>
      </c>
      <c r="S31" s="188">
        <v>1174</v>
      </c>
      <c r="T31" s="188">
        <v>1173</v>
      </c>
      <c r="U31" s="188">
        <v>1173</v>
      </c>
      <c r="V31" s="188">
        <v>1174</v>
      </c>
      <c r="W31" s="188">
        <v>1175</v>
      </c>
      <c r="X31" s="188">
        <v>1175</v>
      </c>
      <c r="Y31" s="188">
        <v>1175</v>
      </c>
      <c r="Z31" s="188">
        <v>28194</v>
      </c>
      <c r="AA31" s="67"/>
      <c r="AB31" s="67"/>
      <c r="AC31" s="67"/>
    </row>
    <row r="32" spans="1:29" x14ac:dyDescent="0.2">
      <c r="A32" s="187">
        <v>45072</v>
      </c>
      <c r="B32" s="188">
        <v>1180</v>
      </c>
      <c r="C32" s="188">
        <v>1181</v>
      </c>
      <c r="D32" s="188">
        <v>1181</v>
      </c>
      <c r="E32" s="188">
        <v>1181</v>
      </c>
      <c r="F32" s="188">
        <v>1180</v>
      </c>
      <c r="G32" s="188">
        <v>1179</v>
      </c>
      <c r="H32" s="188">
        <v>1178</v>
      </c>
      <c r="I32" s="188">
        <v>1179</v>
      </c>
      <c r="J32" s="188">
        <v>1179</v>
      </c>
      <c r="K32" s="188">
        <v>1179</v>
      </c>
      <c r="L32" s="188">
        <v>1180</v>
      </c>
      <c r="M32" s="188">
        <v>1180</v>
      </c>
      <c r="N32" s="188">
        <v>1179</v>
      </c>
      <c r="O32" s="188">
        <v>1177</v>
      </c>
      <c r="P32" s="188">
        <v>1176</v>
      </c>
      <c r="Q32" s="188">
        <v>1177</v>
      </c>
      <c r="R32" s="188">
        <v>1176</v>
      </c>
      <c r="S32" s="188">
        <v>1175</v>
      </c>
      <c r="T32" s="188">
        <v>1175</v>
      </c>
      <c r="U32" s="188">
        <v>1173</v>
      </c>
      <c r="V32" s="188">
        <v>1173</v>
      </c>
      <c r="W32" s="188">
        <v>1175</v>
      </c>
      <c r="X32" s="188">
        <v>1177</v>
      </c>
      <c r="Y32" s="188">
        <v>1177</v>
      </c>
      <c r="Z32" s="188">
        <v>28267</v>
      </c>
      <c r="AA32" s="67"/>
      <c r="AB32" s="67"/>
      <c r="AC32" s="67"/>
    </row>
    <row r="33" spans="1:29" x14ac:dyDescent="0.2">
      <c r="A33" s="187">
        <v>45073</v>
      </c>
      <c r="B33" s="188">
        <v>1168</v>
      </c>
      <c r="C33" s="188">
        <v>1168</v>
      </c>
      <c r="D33" s="188">
        <v>1169</v>
      </c>
      <c r="E33" s="188">
        <v>1170</v>
      </c>
      <c r="F33" s="188">
        <v>1170</v>
      </c>
      <c r="G33" s="188">
        <v>1171</v>
      </c>
      <c r="H33" s="188">
        <v>1170</v>
      </c>
      <c r="I33" s="188">
        <v>1169</v>
      </c>
      <c r="J33" s="188">
        <v>1170</v>
      </c>
      <c r="K33" s="188">
        <v>1171</v>
      </c>
      <c r="L33" s="188">
        <v>1170</v>
      </c>
      <c r="M33" s="188">
        <v>1171</v>
      </c>
      <c r="N33" s="188">
        <v>1167</v>
      </c>
      <c r="O33" s="188">
        <v>1158</v>
      </c>
      <c r="P33" s="188">
        <v>1155</v>
      </c>
      <c r="Q33" s="188">
        <v>1155</v>
      </c>
      <c r="R33" s="188">
        <v>1166</v>
      </c>
      <c r="S33" s="188">
        <v>1168</v>
      </c>
      <c r="T33" s="188">
        <v>1168</v>
      </c>
      <c r="U33" s="188">
        <v>1166</v>
      </c>
      <c r="V33" s="188">
        <v>1165</v>
      </c>
      <c r="W33" s="188">
        <v>1168</v>
      </c>
      <c r="X33" s="188">
        <v>1169</v>
      </c>
      <c r="Y33" s="188">
        <v>1170</v>
      </c>
      <c r="Z33" s="188">
        <v>28012</v>
      </c>
      <c r="AA33" s="67"/>
      <c r="AB33" s="67"/>
      <c r="AC33" s="67"/>
    </row>
    <row r="34" spans="1:29" x14ac:dyDescent="0.2">
      <c r="A34" s="187">
        <v>45074</v>
      </c>
      <c r="B34" s="188">
        <v>1176</v>
      </c>
      <c r="C34" s="188">
        <v>1175</v>
      </c>
      <c r="D34" s="188">
        <v>1175</v>
      </c>
      <c r="E34" s="188">
        <v>1175</v>
      </c>
      <c r="F34" s="188">
        <v>1176</v>
      </c>
      <c r="G34" s="188">
        <v>1176</v>
      </c>
      <c r="H34" s="188">
        <v>1177</v>
      </c>
      <c r="I34" s="188">
        <v>1176</v>
      </c>
      <c r="J34" s="188">
        <v>1175</v>
      </c>
      <c r="K34" s="188">
        <v>1176</v>
      </c>
      <c r="L34" s="188">
        <v>1176</v>
      </c>
      <c r="M34" s="188">
        <v>1176</v>
      </c>
      <c r="N34" s="188">
        <v>1176</v>
      </c>
      <c r="O34" s="188">
        <v>1175</v>
      </c>
      <c r="P34" s="188">
        <v>1172</v>
      </c>
      <c r="Q34" s="188">
        <v>1172</v>
      </c>
      <c r="R34" s="188">
        <v>1173</v>
      </c>
      <c r="S34" s="188">
        <v>1172</v>
      </c>
      <c r="T34" s="188">
        <v>1172</v>
      </c>
      <c r="U34" s="188">
        <v>1172</v>
      </c>
      <c r="V34" s="188">
        <v>1171</v>
      </c>
      <c r="W34" s="188">
        <v>1170</v>
      </c>
      <c r="X34" s="188">
        <v>1160</v>
      </c>
      <c r="Y34" s="188">
        <v>1159</v>
      </c>
      <c r="Z34" s="188">
        <v>28153</v>
      </c>
      <c r="AA34" s="67"/>
      <c r="AB34" s="67"/>
      <c r="AC34" s="67"/>
    </row>
    <row r="35" spans="1:29" x14ac:dyDescent="0.2">
      <c r="A35" s="187">
        <v>45075</v>
      </c>
      <c r="B35" s="188">
        <v>1159</v>
      </c>
      <c r="C35" s="188">
        <v>1159</v>
      </c>
      <c r="D35" s="188">
        <v>1159</v>
      </c>
      <c r="E35" s="188">
        <v>1159</v>
      </c>
      <c r="F35" s="188">
        <v>1160</v>
      </c>
      <c r="G35" s="188">
        <v>1160</v>
      </c>
      <c r="H35" s="188">
        <v>1160</v>
      </c>
      <c r="I35" s="188">
        <v>1161</v>
      </c>
      <c r="J35" s="188">
        <v>1160</v>
      </c>
      <c r="K35" s="188">
        <v>1159</v>
      </c>
      <c r="L35" s="188">
        <v>1158</v>
      </c>
      <c r="M35" s="188">
        <v>1158</v>
      </c>
      <c r="N35" s="188">
        <v>1157</v>
      </c>
      <c r="O35" s="188">
        <v>1156</v>
      </c>
      <c r="P35" s="188">
        <v>1156</v>
      </c>
      <c r="Q35" s="188">
        <v>1153</v>
      </c>
      <c r="R35" s="188">
        <v>1153</v>
      </c>
      <c r="S35" s="188">
        <v>1155</v>
      </c>
      <c r="T35" s="188">
        <v>1154</v>
      </c>
      <c r="U35" s="188">
        <v>1155</v>
      </c>
      <c r="V35" s="188">
        <v>1155</v>
      </c>
      <c r="W35" s="188">
        <v>1155</v>
      </c>
      <c r="X35" s="188">
        <v>1154</v>
      </c>
      <c r="Y35" s="188">
        <v>1156</v>
      </c>
      <c r="Z35" s="188">
        <v>27771</v>
      </c>
      <c r="AA35" s="67"/>
      <c r="AB35" s="67"/>
      <c r="AC35" s="67"/>
    </row>
    <row r="36" spans="1:29" x14ac:dyDescent="0.2">
      <c r="A36" s="187">
        <v>45076</v>
      </c>
      <c r="B36" s="188">
        <v>1160</v>
      </c>
      <c r="C36" s="188">
        <v>1163</v>
      </c>
      <c r="D36" s="188">
        <v>1163</v>
      </c>
      <c r="E36" s="188">
        <v>1162</v>
      </c>
      <c r="F36" s="188">
        <v>1162</v>
      </c>
      <c r="G36" s="188">
        <v>1162</v>
      </c>
      <c r="H36" s="188">
        <v>1161</v>
      </c>
      <c r="I36" s="188">
        <v>1161</v>
      </c>
      <c r="J36" s="188">
        <v>1162</v>
      </c>
      <c r="K36" s="188">
        <v>1162</v>
      </c>
      <c r="L36" s="188">
        <v>1161</v>
      </c>
      <c r="M36" s="188">
        <v>1161</v>
      </c>
      <c r="N36" s="188">
        <v>1161</v>
      </c>
      <c r="O36" s="188">
        <v>1161</v>
      </c>
      <c r="P36" s="188">
        <v>1161</v>
      </c>
      <c r="Q36" s="188">
        <v>1157</v>
      </c>
      <c r="R36" s="188">
        <v>1156</v>
      </c>
      <c r="S36" s="188">
        <v>1156</v>
      </c>
      <c r="T36" s="188">
        <v>1157</v>
      </c>
      <c r="U36" s="188">
        <v>1157</v>
      </c>
      <c r="V36" s="188">
        <v>1158</v>
      </c>
      <c r="W36" s="188">
        <v>1158</v>
      </c>
      <c r="X36" s="188">
        <v>1158</v>
      </c>
      <c r="Y36" s="188">
        <v>1158</v>
      </c>
      <c r="Z36" s="188">
        <v>27838</v>
      </c>
      <c r="AA36" s="67"/>
      <c r="AB36" s="67"/>
      <c r="AC36" s="67"/>
    </row>
    <row r="37" spans="1:29" ht="15.75" x14ac:dyDescent="0.25">
      <c r="A37" s="221">
        <v>45077</v>
      </c>
      <c r="B37" s="222">
        <v>1161</v>
      </c>
      <c r="C37" s="222">
        <v>1162</v>
      </c>
      <c r="D37" s="222">
        <v>1162</v>
      </c>
      <c r="E37" s="222">
        <v>1162</v>
      </c>
      <c r="F37" s="222">
        <v>1163</v>
      </c>
      <c r="G37" s="222">
        <v>1163</v>
      </c>
      <c r="H37" s="222">
        <v>1162</v>
      </c>
      <c r="I37" s="222">
        <v>1162</v>
      </c>
      <c r="J37" s="222">
        <v>1163</v>
      </c>
      <c r="K37" s="222">
        <v>1161</v>
      </c>
      <c r="L37" s="222">
        <v>1158</v>
      </c>
      <c r="M37" s="222">
        <v>1159</v>
      </c>
      <c r="N37" s="222">
        <v>1164</v>
      </c>
      <c r="O37" s="222">
        <v>1174</v>
      </c>
      <c r="P37" s="222">
        <v>1174</v>
      </c>
      <c r="Q37" s="222">
        <v>1173</v>
      </c>
      <c r="R37" s="222">
        <v>1170</v>
      </c>
      <c r="S37" s="222">
        <v>1168</v>
      </c>
      <c r="T37" s="222">
        <v>1169</v>
      </c>
      <c r="U37" s="222">
        <v>1169</v>
      </c>
      <c r="V37" s="222">
        <v>1169</v>
      </c>
      <c r="W37" s="222">
        <v>1170</v>
      </c>
      <c r="X37" s="222">
        <v>1172</v>
      </c>
      <c r="Y37" s="222">
        <v>1172</v>
      </c>
      <c r="Z37" s="222">
        <v>27982</v>
      </c>
      <c r="AA37" s="67"/>
      <c r="AB37" s="67"/>
      <c r="AC37" s="67"/>
    </row>
    <row r="38" spans="1:29" ht="15.75" x14ac:dyDescent="0.25">
      <c r="A38" s="223" t="s">
        <v>107</v>
      </c>
      <c r="B38" s="224">
        <v>36323</v>
      </c>
      <c r="C38" s="224">
        <v>36340</v>
      </c>
      <c r="D38" s="224">
        <v>36355</v>
      </c>
      <c r="E38" s="224">
        <v>36357</v>
      </c>
      <c r="F38" s="224">
        <v>36361</v>
      </c>
      <c r="G38" s="224">
        <v>36355</v>
      </c>
      <c r="H38" s="224">
        <v>36349</v>
      </c>
      <c r="I38" s="224">
        <v>36311</v>
      </c>
      <c r="J38" s="224">
        <v>36316</v>
      </c>
      <c r="K38" s="224">
        <v>36339</v>
      </c>
      <c r="L38" s="224">
        <v>36332</v>
      </c>
      <c r="M38" s="224">
        <v>36315</v>
      </c>
      <c r="N38" s="224">
        <v>36312</v>
      </c>
      <c r="O38" s="224">
        <v>36305</v>
      </c>
      <c r="P38" s="224">
        <v>36310</v>
      </c>
      <c r="Q38" s="224">
        <v>36302</v>
      </c>
      <c r="R38" s="224">
        <v>36298</v>
      </c>
      <c r="S38" s="224">
        <v>36293</v>
      </c>
      <c r="T38" s="224">
        <v>36296</v>
      </c>
      <c r="U38" s="224">
        <v>36287</v>
      </c>
      <c r="V38" s="224">
        <v>36275</v>
      </c>
      <c r="W38" s="224">
        <v>36287</v>
      </c>
      <c r="X38" s="224">
        <v>36291</v>
      </c>
      <c r="Y38" s="224">
        <v>36284</v>
      </c>
      <c r="Z38" s="224">
        <v>871593</v>
      </c>
      <c r="AA38" s="67"/>
      <c r="AB38" s="67"/>
      <c r="AC38" s="67"/>
    </row>
    <row r="39" spans="1:29" x14ac:dyDescent="0.2">
      <c r="A39" s="185" t="s">
        <v>0</v>
      </c>
      <c r="B39" s="186">
        <f>SUM(Z7:Z37)</f>
        <v>871593</v>
      </c>
      <c r="C39" s="206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AA39" s="67"/>
      <c r="AB39" s="67"/>
      <c r="AC39" s="67"/>
    </row>
    <row r="40" spans="1:29" ht="15.75" x14ac:dyDescent="0.25">
      <c r="A40" s="194" t="s">
        <v>102</v>
      </c>
      <c r="B40" s="220"/>
    </row>
    <row r="41" spans="1:29" ht="15.75" x14ac:dyDescent="0.25">
      <c r="A41" s="194" t="s">
        <v>124</v>
      </c>
      <c r="B41" s="186">
        <f>B39+B40</f>
        <v>871593</v>
      </c>
    </row>
    <row r="42" spans="1:29" ht="15.75" x14ac:dyDescent="0.25">
      <c r="A42" s="178" t="s">
        <v>104</v>
      </c>
      <c r="B42" s="179">
        <f>0</f>
        <v>0</v>
      </c>
    </row>
    <row r="43" spans="1:29" ht="15.75" x14ac:dyDescent="0.25">
      <c r="A43" s="178" t="s">
        <v>103</v>
      </c>
      <c r="B43" s="180">
        <f>B41-B42</f>
        <v>871593</v>
      </c>
    </row>
    <row r="44" spans="1:29" x14ac:dyDescent="0.2">
      <c r="A44" s="18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Z43"/>
  <sheetViews>
    <sheetView zoomScale="70" zoomScaleNormal="70" workbookViewId="0">
      <selection activeCell="B43" sqref="B43"/>
    </sheetView>
  </sheetViews>
  <sheetFormatPr defaultRowHeight="15" x14ac:dyDescent="0.2"/>
  <cols>
    <col min="1" max="1" width="20" customWidth="1"/>
    <col min="2" max="2" width="13.21875" customWidth="1"/>
    <col min="3" max="26" width="8.33203125" customWidth="1"/>
  </cols>
  <sheetData>
    <row r="1" spans="1:26" x14ac:dyDescent="0.2">
      <c r="A1" s="181" t="s">
        <v>14</v>
      </c>
    </row>
    <row r="2" spans="1:26" x14ac:dyDescent="0.2">
      <c r="A2" s="181" t="s">
        <v>49</v>
      </c>
    </row>
    <row r="3" spans="1:26" x14ac:dyDescent="0.2">
      <c r="A3" t="s">
        <v>44</v>
      </c>
      <c r="D3" s="182"/>
    </row>
    <row r="4" spans="1:26" x14ac:dyDescent="0.2">
      <c r="A4" s="183"/>
      <c r="C4" s="182"/>
      <c r="D4" s="182"/>
    </row>
    <row r="5" spans="1:26" x14ac:dyDescent="0.2">
      <c r="A5" s="183"/>
    </row>
    <row r="6" spans="1:26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6" x14ac:dyDescent="0.2">
      <c r="A7" s="187">
        <v>45047</v>
      </c>
      <c r="B7" s="188">
        <v>1164</v>
      </c>
      <c r="C7" s="188">
        <v>1164</v>
      </c>
      <c r="D7" s="188">
        <v>1165</v>
      </c>
      <c r="E7" s="188">
        <v>1165</v>
      </c>
      <c r="F7" s="188">
        <v>1165</v>
      </c>
      <c r="G7" s="188">
        <v>1164</v>
      </c>
      <c r="H7" s="188">
        <v>1164</v>
      </c>
      <c r="I7" s="188">
        <v>1165</v>
      </c>
      <c r="J7" s="188">
        <v>1162</v>
      </c>
      <c r="K7" s="188">
        <v>1161</v>
      </c>
      <c r="L7" s="188">
        <v>1160</v>
      </c>
      <c r="M7" s="188">
        <v>1160</v>
      </c>
      <c r="N7" s="188">
        <v>1160</v>
      </c>
      <c r="O7" s="188">
        <v>1160</v>
      </c>
      <c r="P7" s="188">
        <v>1160</v>
      </c>
      <c r="Q7" s="188">
        <v>1162</v>
      </c>
      <c r="R7" s="188">
        <v>1161</v>
      </c>
      <c r="S7" s="188">
        <v>1160</v>
      </c>
      <c r="T7" s="188">
        <v>1160</v>
      </c>
      <c r="U7" s="188">
        <v>1160</v>
      </c>
      <c r="V7" s="188">
        <v>1160</v>
      </c>
      <c r="W7" s="188">
        <v>1159</v>
      </c>
      <c r="X7" s="188">
        <v>1159</v>
      </c>
      <c r="Y7" s="188">
        <v>1160</v>
      </c>
      <c r="Z7" s="188">
        <v>27880</v>
      </c>
    </row>
    <row r="8" spans="1:26" x14ac:dyDescent="0.2">
      <c r="A8" s="187">
        <v>45048</v>
      </c>
      <c r="B8" s="188">
        <v>1161</v>
      </c>
      <c r="C8" s="188">
        <v>1161</v>
      </c>
      <c r="D8" s="188">
        <v>1162</v>
      </c>
      <c r="E8" s="188">
        <v>1162</v>
      </c>
      <c r="F8" s="188">
        <v>1161</v>
      </c>
      <c r="G8" s="188">
        <v>1160</v>
      </c>
      <c r="H8" s="188">
        <v>1160</v>
      </c>
      <c r="I8" s="188">
        <v>1161</v>
      </c>
      <c r="J8" s="188">
        <v>1162</v>
      </c>
      <c r="K8" s="188">
        <v>1164</v>
      </c>
      <c r="L8" s="188">
        <v>1164</v>
      </c>
      <c r="M8" s="188">
        <v>1161</v>
      </c>
      <c r="N8" s="188">
        <v>1161</v>
      </c>
      <c r="O8" s="188">
        <v>1162</v>
      </c>
      <c r="P8" s="188">
        <v>1162</v>
      </c>
      <c r="Q8" s="188">
        <v>1163</v>
      </c>
      <c r="R8" s="188">
        <v>1166</v>
      </c>
      <c r="S8" s="188">
        <v>1167</v>
      </c>
      <c r="T8" s="188">
        <v>1167</v>
      </c>
      <c r="U8" s="188">
        <v>1165</v>
      </c>
      <c r="V8" s="188">
        <v>1164</v>
      </c>
      <c r="W8" s="188">
        <v>1165</v>
      </c>
      <c r="X8" s="188">
        <v>1165</v>
      </c>
      <c r="Y8" s="188">
        <v>1165</v>
      </c>
      <c r="Z8" s="188">
        <v>27911</v>
      </c>
    </row>
    <row r="9" spans="1:26" x14ac:dyDescent="0.2">
      <c r="A9" s="187">
        <v>45049</v>
      </c>
      <c r="B9" s="188">
        <v>1164</v>
      </c>
      <c r="C9" s="188">
        <v>1166</v>
      </c>
      <c r="D9" s="188">
        <v>1166</v>
      </c>
      <c r="E9" s="188">
        <v>1166</v>
      </c>
      <c r="F9" s="188">
        <v>1167</v>
      </c>
      <c r="G9" s="188">
        <v>1167</v>
      </c>
      <c r="H9" s="188">
        <v>1166</v>
      </c>
      <c r="I9" s="188">
        <v>1161</v>
      </c>
      <c r="J9" s="188">
        <v>1162</v>
      </c>
      <c r="K9" s="188">
        <v>1162</v>
      </c>
      <c r="L9" s="188">
        <v>1163</v>
      </c>
      <c r="M9" s="188">
        <v>1163</v>
      </c>
      <c r="N9" s="188">
        <v>1162</v>
      </c>
      <c r="O9" s="188">
        <v>1163</v>
      </c>
      <c r="P9" s="188">
        <v>1162</v>
      </c>
      <c r="Q9" s="188">
        <v>1161</v>
      </c>
      <c r="R9" s="188">
        <v>1164</v>
      </c>
      <c r="S9" s="188">
        <v>1164</v>
      </c>
      <c r="T9" s="188">
        <v>1163</v>
      </c>
      <c r="U9" s="188">
        <v>1162</v>
      </c>
      <c r="V9" s="188">
        <v>1163</v>
      </c>
      <c r="W9" s="188">
        <v>1164</v>
      </c>
      <c r="X9" s="188">
        <v>1164</v>
      </c>
      <c r="Y9" s="188">
        <v>1162</v>
      </c>
      <c r="Z9" s="188">
        <v>27927</v>
      </c>
    </row>
    <row r="10" spans="1:26" x14ac:dyDescent="0.2">
      <c r="A10" s="187">
        <v>45050</v>
      </c>
      <c r="B10" s="188">
        <v>1161</v>
      </c>
      <c r="C10" s="188">
        <v>1163</v>
      </c>
      <c r="D10" s="188">
        <v>1168</v>
      </c>
      <c r="E10" s="188">
        <v>1170</v>
      </c>
      <c r="F10" s="188">
        <v>1170</v>
      </c>
      <c r="G10" s="188">
        <v>1166</v>
      </c>
      <c r="H10" s="188">
        <v>1166</v>
      </c>
      <c r="I10" s="188">
        <v>1166</v>
      </c>
      <c r="J10" s="188">
        <v>1166</v>
      </c>
      <c r="K10" s="188">
        <v>1166</v>
      </c>
      <c r="L10" s="188">
        <v>1166</v>
      </c>
      <c r="M10" s="188">
        <v>1166</v>
      </c>
      <c r="N10" s="188">
        <v>1165</v>
      </c>
      <c r="O10" s="188">
        <v>1161</v>
      </c>
      <c r="P10" s="188">
        <v>1158</v>
      </c>
      <c r="Q10" s="188">
        <v>1159</v>
      </c>
      <c r="R10" s="188">
        <v>1164</v>
      </c>
      <c r="S10" s="188">
        <v>1166</v>
      </c>
      <c r="T10" s="188">
        <v>1165</v>
      </c>
      <c r="U10" s="188">
        <v>1164</v>
      </c>
      <c r="V10" s="188">
        <v>1162</v>
      </c>
      <c r="W10" s="188">
        <v>1161</v>
      </c>
      <c r="X10" s="188">
        <v>1162</v>
      </c>
      <c r="Y10" s="188">
        <v>1163</v>
      </c>
      <c r="Z10" s="188">
        <v>27944</v>
      </c>
    </row>
    <row r="11" spans="1:26" x14ac:dyDescent="0.2">
      <c r="A11" s="187">
        <v>45051</v>
      </c>
      <c r="B11" s="188">
        <v>1159</v>
      </c>
      <c r="C11" s="188">
        <v>1160</v>
      </c>
      <c r="D11" s="188">
        <v>1159</v>
      </c>
      <c r="E11" s="188">
        <v>1159</v>
      </c>
      <c r="F11" s="188">
        <v>1159</v>
      </c>
      <c r="G11" s="188">
        <v>1154</v>
      </c>
      <c r="H11" s="188">
        <v>1154</v>
      </c>
      <c r="I11" s="188">
        <v>1154</v>
      </c>
      <c r="J11" s="188">
        <v>1155</v>
      </c>
      <c r="K11" s="188">
        <v>1155</v>
      </c>
      <c r="L11" s="188">
        <v>1154</v>
      </c>
      <c r="M11" s="188">
        <v>1150</v>
      </c>
      <c r="N11" s="188">
        <v>1148</v>
      </c>
      <c r="O11" s="188">
        <v>1147</v>
      </c>
      <c r="P11" s="188">
        <v>1147</v>
      </c>
      <c r="Q11" s="188">
        <v>1149</v>
      </c>
      <c r="R11" s="188">
        <v>1152</v>
      </c>
      <c r="S11" s="188">
        <v>1152</v>
      </c>
      <c r="T11" s="188">
        <v>1153</v>
      </c>
      <c r="U11" s="188">
        <v>1152</v>
      </c>
      <c r="V11" s="188">
        <v>1151</v>
      </c>
      <c r="W11" s="188">
        <v>1151</v>
      </c>
      <c r="X11" s="188">
        <v>1152</v>
      </c>
      <c r="Y11" s="188">
        <v>1153</v>
      </c>
      <c r="Z11" s="188">
        <v>27679</v>
      </c>
    </row>
    <row r="12" spans="1:26" x14ac:dyDescent="0.2">
      <c r="A12" s="187">
        <v>45052</v>
      </c>
      <c r="B12" s="188">
        <v>1148</v>
      </c>
      <c r="C12" s="188">
        <v>1148</v>
      </c>
      <c r="D12" s="188">
        <v>1148</v>
      </c>
      <c r="E12" s="188">
        <v>1148</v>
      </c>
      <c r="F12" s="188">
        <v>1149</v>
      </c>
      <c r="G12" s="188">
        <v>1148</v>
      </c>
      <c r="H12" s="188">
        <v>1148</v>
      </c>
      <c r="I12" s="188">
        <v>1147</v>
      </c>
      <c r="J12" s="188">
        <v>1147</v>
      </c>
      <c r="K12" s="188">
        <v>1147</v>
      </c>
      <c r="L12" s="188">
        <v>1147</v>
      </c>
      <c r="M12" s="188">
        <v>1148</v>
      </c>
      <c r="N12" s="188">
        <v>1146</v>
      </c>
      <c r="O12" s="188">
        <v>1146</v>
      </c>
      <c r="P12" s="188">
        <v>1145</v>
      </c>
      <c r="Q12" s="188">
        <v>1145</v>
      </c>
      <c r="R12" s="188">
        <v>1145</v>
      </c>
      <c r="S12" s="188">
        <v>1144</v>
      </c>
      <c r="T12" s="188">
        <v>1144</v>
      </c>
      <c r="U12" s="188">
        <v>1144</v>
      </c>
      <c r="V12" s="188">
        <v>1143</v>
      </c>
      <c r="W12" s="188">
        <v>1144</v>
      </c>
      <c r="X12" s="188">
        <v>1145</v>
      </c>
      <c r="Y12" s="188">
        <v>1146</v>
      </c>
      <c r="Z12" s="188">
        <v>27510</v>
      </c>
    </row>
    <row r="13" spans="1:26" x14ac:dyDescent="0.2">
      <c r="A13" s="187">
        <v>45053</v>
      </c>
      <c r="B13" s="188">
        <v>1148</v>
      </c>
      <c r="C13" s="188">
        <v>1149</v>
      </c>
      <c r="D13" s="188">
        <v>1150</v>
      </c>
      <c r="E13" s="188">
        <v>1150</v>
      </c>
      <c r="F13" s="188">
        <v>1151</v>
      </c>
      <c r="G13" s="188">
        <v>1151</v>
      </c>
      <c r="H13" s="188">
        <v>1151</v>
      </c>
      <c r="I13" s="188">
        <v>1152</v>
      </c>
      <c r="J13" s="188">
        <v>1152</v>
      </c>
      <c r="K13" s="188">
        <v>1151</v>
      </c>
      <c r="L13" s="188">
        <v>1150</v>
      </c>
      <c r="M13" s="188">
        <v>1151</v>
      </c>
      <c r="N13" s="188">
        <v>1153</v>
      </c>
      <c r="O13" s="188">
        <v>1153</v>
      </c>
      <c r="P13" s="188">
        <v>1153</v>
      </c>
      <c r="Q13" s="188">
        <v>1150</v>
      </c>
      <c r="R13" s="188">
        <v>1147</v>
      </c>
      <c r="S13" s="188">
        <v>1147</v>
      </c>
      <c r="T13" s="188">
        <v>1147</v>
      </c>
      <c r="U13" s="188">
        <v>1147</v>
      </c>
      <c r="V13" s="188">
        <v>1148</v>
      </c>
      <c r="W13" s="188">
        <v>1149</v>
      </c>
      <c r="X13" s="188">
        <v>1150</v>
      </c>
      <c r="Y13" s="188">
        <v>1151</v>
      </c>
      <c r="Z13" s="188">
        <v>27601</v>
      </c>
    </row>
    <row r="14" spans="1:26" x14ac:dyDescent="0.2">
      <c r="A14" s="187">
        <v>45054</v>
      </c>
      <c r="B14" s="188">
        <v>1156</v>
      </c>
      <c r="C14" s="188">
        <v>1157</v>
      </c>
      <c r="D14" s="188">
        <v>1158</v>
      </c>
      <c r="E14" s="188">
        <v>1159</v>
      </c>
      <c r="F14" s="188">
        <v>1158</v>
      </c>
      <c r="G14" s="188">
        <v>1158</v>
      </c>
      <c r="H14" s="188">
        <v>1152</v>
      </c>
      <c r="I14" s="188">
        <v>1151</v>
      </c>
      <c r="J14" s="188">
        <v>1151</v>
      </c>
      <c r="K14" s="188">
        <v>1149</v>
      </c>
      <c r="L14" s="188">
        <v>1144</v>
      </c>
      <c r="M14" s="188">
        <v>1144</v>
      </c>
      <c r="N14" s="188">
        <v>1143</v>
      </c>
      <c r="O14" s="188">
        <v>1142</v>
      </c>
      <c r="P14" s="188">
        <v>1143</v>
      </c>
      <c r="Q14" s="188">
        <v>1153</v>
      </c>
      <c r="R14" s="188">
        <v>1153</v>
      </c>
      <c r="S14" s="188">
        <v>1153</v>
      </c>
      <c r="T14" s="188">
        <v>1152</v>
      </c>
      <c r="U14" s="188">
        <v>1151</v>
      </c>
      <c r="V14" s="188">
        <v>1151</v>
      </c>
      <c r="W14" s="188">
        <v>1151</v>
      </c>
      <c r="X14" s="188">
        <v>1151</v>
      </c>
      <c r="Y14" s="188">
        <v>1152</v>
      </c>
      <c r="Z14" s="188">
        <v>27632</v>
      </c>
    </row>
    <row r="15" spans="1:26" x14ac:dyDescent="0.2">
      <c r="A15" s="187">
        <v>45055</v>
      </c>
      <c r="B15" s="188">
        <v>1154</v>
      </c>
      <c r="C15" s="188">
        <v>1154</v>
      </c>
      <c r="D15" s="188">
        <v>1155</v>
      </c>
      <c r="E15" s="188">
        <v>1155</v>
      </c>
      <c r="F15" s="188">
        <v>1154</v>
      </c>
      <c r="G15" s="188">
        <v>1152</v>
      </c>
      <c r="H15" s="188">
        <v>1147</v>
      </c>
      <c r="I15" s="188">
        <v>1147</v>
      </c>
      <c r="J15" s="188">
        <v>1143</v>
      </c>
      <c r="K15" s="188">
        <v>1142</v>
      </c>
      <c r="L15" s="188">
        <v>1141</v>
      </c>
      <c r="M15" s="188">
        <v>1140</v>
      </c>
      <c r="N15" s="188">
        <v>1140</v>
      </c>
      <c r="O15" s="188">
        <v>1140</v>
      </c>
      <c r="P15" s="188">
        <v>1140</v>
      </c>
      <c r="Q15" s="188">
        <v>1147</v>
      </c>
      <c r="R15" s="188">
        <v>1155</v>
      </c>
      <c r="S15" s="188">
        <v>1156</v>
      </c>
      <c r="T15" s="188">
        <v>1155</v>
      </c>
      <c r="U15" s="188">
        <v>1154</v>
      </c>
      <c r="V15" s="188">
        <v>1154</v>
      </c>
      <c r="W15" s="188">
        <v>1155</v>
      </c>
      <c r="X15" s="188">
        <v>1155</v>
      </c>
      <c r="Y15" s="188">
        <v>1156</v>
      </c>
      <c r="Z15" s="188">
        <v>27591</v>
      </c>
    </row>
    <row r="16" spans="1:26" x14ac:dyDescent="0.2">
      <c r="A16" s="187">
        <v>45056</v>
      </c>
      <c r="B16" s="188">
        <v>1159</v>
      </c>
      <c r="C16" s="188">
        <v>1159</v>
      </c>
      <c r="D16" s="188">
        <v>1159</v>
      </c>
      <c r="E16" s="188">
        <v>1159</v>
      </c>
      <c r="F16" s="188">
        <v>1160</v>
      </c>
      <c r="G16" s="188">
        <v>1159</v>
      </c>
      <c r="H16" s="188">
        <v>1158</v>
      </c>
      <c r="I16" s="188">
        <v>1159</v>
      </c>
      <c r="J16" s="188">
        <v>1158</v>
      </c>
      <c r="K16" s="188">
        <v>1153</v>
      </c>
      <c r="L16" s="188">
        <v>1153</v>
      </c>
      <c r="M16" s="188">
        <v>1152</v>
      </c>
      <c r="N16" s="188">
        <v>1152</v>
      </c>
      <c r="O16" s="188">
        <v>1152</v>
      </c>
      <c r="P16" s="188">
        <v>1152</v>
      </c>
      <c r="Q16" s="188">
        <v>1156</v>
      </c>
      <c r="R16" s="188">
        <v>1159</v>
      </c>
      <c r="S16" s="188">
        <v>1157</v>
      </c>
      <c r="T16" s="188">
        <v>1157</v>
      </c>
      <c r="U16" s="188">
        <v>1158</v>
      </c>
      <c r="V16" s="188">
        <v>1158</v>
      </c>
      <c r="W16" s="188">
        <v>1161</v>
      </c>
      <c r="X16" s="188">
        <v>1161</v>
      </c>
      <c r="Y16" s="188">
        <v>1162</v>
      </c>
      <c r="Z16" s="188">
        <v>27773</v>
      </c>
    </row>
    <row r="17" spans="1:26" x14ac:dyDescent="0.2">
      <c r="A17" s="187">
        <v>45057</v>
      </c>
      <c r="B17" s="188">
        <v>1165</v>
      </c>
      <c r="C17" s="188">
        <v>1165</v>
      </c>
      <c r="D17" s="188">
        <v>1165</v>
      </c>
      <c r="E17" s="188">
        <v>1165</v>
      </c>
      <c r="F17" s="188">
        <v>1161</v>
      </c>
      <c r="G17" s="188">
        <v>1163</v>
      </c>
      <c r="H17" s="188">
        <v>1161</v>
      </c>
      <c r="I17" s="188">
        <v>1162</v>
      </c>
      <c r="J17" s="188">
        <v>1162</v>
      </c>
      <c r="K17" s="188">
        <v>1156</v>
      </c>
      <c r="L17" s="188">
        <v>1156</v>
      </c>
      <c r="M17" s="188">
        <v>1156</v>
      </c>
      <c r="N17" s="188">
        <v>1154</v>
      </c>
      <c r="O17" s="188">
        <v>1152</v>
      </c>
      <c r="P17" s="188">
        <v>1152</v>
      </c>
      <c r="Q17" s="188">
        <v>1155</v>
      </c>
      <c r="R17" s="188">
        <v>1157</v>
      </c>
      <c r="S17" s="188">
        <v>1158</v>
      </c>
      <c r="T17" s="188">
        <v>1158</v>
      </c>
      <c r="U17" s="188">
        <v>1158</v>
      </c>
      <c r="V17" s="188">
        <v>1158</v>
      </c>
      <c r="W17" s="188">
        <v>1158</v>
      </c>
      <c r="X17" s="188">
        <v>1157</v>
      </c>
      <c r="Y17" s="188">
        <v>1157</v>
      </c>
      <c r="Z17" s="188">
        <v>27811</v>
      </c>
    </row>
    <row r="18" spans="1:26" x14ac:dyDescent="0.2">
      <c r="A18" s="187">
        <v>45058</v>
      </c>
      <c r="B18" s="188">
        <v>1161</v>
      </c>
      <c r="C18" s="188">
        <v>1167</v>
      </c>
      <c r="D18" s="188">
        <v>1168</v>
      </c>
      <c r="E18" s="188">
        <v>1168</v>
      </c>
      <c r="F18" s="188">
        <v>1167</v>
      </c>
      <c r="G18" s="188">
        <v>1167</v>
      </c>
      <c r="H18" s="188">
        <v>1168</v>
      </c>
      <c r="I18" s="188">
        <v>1167</v>
      </c>
      <c r="J18" s="188">
        <v>1167</v>
      </c>
      <c r="K18" s="188">
        <v>1168</v>
      </c>
      <c r="L18" s="188">
        <v>1167</v>
      </c>
      <c r="M18" s="188">
        <v>1167</v>
      </c>
      <c r="N18" s="188">
        <v>1168</v>
      </c>
      <c r="O18" s="188">
        <v>1166</v>
      </c>
      <c r="P18" s="188">
        <v>1164</v>
      </c>
      <c r="Q18" s="188">
        <v>1164</v>
      </c>
      <c r="R18" s="188">
        <v>1164</v>
      </c>
      <c r="S18" s="188">
        <v>1163</v>
      </c>
      <c r="T18" s="188">
        <v>1165</v>
      </c>
      <c r="U18" s="188">
        <v>1164</v>
      </c>
      <c r="V18" s="188">
        <v>1162</v>
      </c>
      <c r="W18" s="188">
        <v>1162</v>
      </c>
      <c r="X18" s="188">
        <v>1162</v>
      </c>
      <c r="Y18" s="188">
        <v>1164</v>
      </c>
      <c r="Z18" s="188">
        <v>27970</v>
      </c>
    </row>
    <row r="19" spans="1:26" x14ac:dyDescent="0.2">
      <c r="A19" s="187">
        <v>45059</v>
      </c>
      <c r="B19" s="188">
        <v>1164</v>
      </c>
      <c r="C19" s="188">
        <v>1164</v>
      </c>
      <c r="D19" s="188">
        <v>1164</v>
      </c>
      <c r="E19" s="188">
        <v>1164</v>
      </c>
      <c r="F19" s="188">
        <v>1163</v>
      </c>
      <c r="G19" s="188">
        <v>1164</v>
      </c>
      <c r="H19" s="188">
        <v>1165</v>
      </c>
      <c r="I19" s="188">
        <v>1165</v>
      </c>
      <c r="J19" s="188">
        <v>1165</v>
      </c>
      <c r="K19" s="188">
        <v>1165</v>
      </c>
      <c r="L19" s="188">
        <v>1167</v>
      </c>
      <c r="M19" s="188">
        <v>1165</v>
      </c>
      <c r="N19" s="188">
        <v>1164</v>
      </c>
      <c r="O19" s="188">
        <v>1165</v>
      </c>
      <c r="P19" s="188">
        <v>1164</v>
      </c>
      <c r="Q19" s="188">
        <v>1164</v>
      </c>
      <c r="R19" s="188">
        <v>1164</v>
      </c>
      <c r="S19" s="188">
        <v>1165</v>
      </c>
      <c r="T19" s="188">
        <v>1164</v>
      </c>
      <c r="U19" s="188">
        <v>1165</v>
      </c>
      <c r="V19" s="188">
        <v>1164</v>
      </c>
      <c r="W19" s="188">
        <v>1163</v>
      </c>
      <c r="X19" s="188">
        <v>1164</v>
      </c>
      <c r="Y19" s="188">
        <v>1165</v>
      </c>
      <c r="Z19" s="188">
        <v>27946</v>
      </c>
    </row>
    <row r="20" spans="1:26" x14ac:dyDescent="0.2">
      <c r="A20" s="187">
        <v>45060</v>
      </c>
      <c r="B20" s="188">
        <v>1165</v>
      </c>
      <c r="C20" s="188">
        <v>1165</v>
      </c>
      <c r="D20" s="188">
        <v>1165</v>
      </c>
      <c r="E20" s="188">
        <v>1165</v>
      </c>
      <c r="F20" s="188">
        <v>1166</v>
      </c>
      <c r="G20" s="188">
        <v>1165</v>
      </c>
      <c r="H20" s="188">
        <v>1165</v>
      </c>
      <c r="I20" s="188">
        <v>1166</v>
      </c>
      <c r="J20" s="188">
        <v>1166</v>
      </c>
      <c r="K20" s="188">
        <v>1167</v>
      </c>
      <c r="L20" s="188">
        <v>1166</v>
      </c>
      <c r="M20" s="188">
        <v>1166</v>
      </c>
      <c r="N20" s="188">
        <v>1166</v>
      </c>
      <c r="O20" s="188">
        <v>1165</v>
      </c>
      <c r="P20" s="188">
        <v>1165</v>
      </c>
      <c r="Q20" s="188">
        <v>1163</v>
      </c>
      <c r="R20" s="188">
        <v>1162</v>
      </c>
      <c r="S20" s="188">
        <v>1161</v>
      </c>
      <c r="T20" s="188">
        <v>1160</v>
      </c>
      <c r="U20" s="188">
        <v>1161</v>
      </c>
      <c r="V20" s="188">
        <v>1161</v>
      </c>
      <c r="W20" s="188">
        <v>1161</v>
      </c>
      <c r="X20" s="188">
        <v>1161</v>
      </c>
      <c r="Y20" s="188">
        <v>1162</v>
      </c>
      <c r="Z20" s="188">
        <v>27935</v>
      </c>
    </row>
    <row r="21" spans="1:26" x14ac:dyDescent="0.2">
      <c r="A21" s="187">
        <v>45061</v>
      </c>
      <c r="B21" s="188">
        <v>1158</v>
      </c>
      <c r="C21" s="188">
        <v>1159</v>
      </c>
      <c r="D21" s="188">
        <v>1159</v>
      </c>
      <c r="E21" s="188">
        <v>1153</v>
      </c>
      <c r="F21" s="188">
        <v>1155</v>
      </c>
      <c r="G21" s="188">
        <v>1155</v>
      </c>
      <c r="H21" s="188">
        <v>1154</v>
      </c>
      <c r="I21" s="188">
        <v>1151</v>
      </c>
      <c r="J21" s="188">
        <v>1151</v>
      </c>
      <c r="K21" s="188">
        <v>1151</v>
      </c>
      <c r="L21" s="188">
        <v>1151</v>
      </c>
      <c r="M21" s="188">
        <v>1152</v>
      </c>
      <c r="N21" s="188">
        <v>1153</v>
      </c>
      <c r="O21" s="188">
        <v>1153</v>
      </c>
      <c r="P21" s="188">
        <v>1152</v>
      </c>
      <c r="Q21" s="188">
        <v>1152</v>
      </c>
      <c r="R21" s="188">
        <v>1150</v>
      </c>
      <c r="S21" s="188">
        <v>1148</v>
      </c>
      <c r="T21" s="188">
        <v>1148</v>
      </c>
      <c r="U21" s="188">
        <v>1148</v>
      </c>
      <c r="V21" s="188">
        <v>1149</v>
      </c>
      <c r="W21" s="188">
        <v>1150</v>
      </c>
      <c r="X21" s="188">
        <v>1150</v>
      </c>
      <c r="Y21" s="188">
        <v>1150</v>
      </c>
      <c r="Z21" s="188">
        <v>27652</v>
      </c>
    </row>
    <row r="22" spans="1:26" x14ac:dyDescent="0.2">
      <c r="A22" s="187">
        <v>45062</v>
      </c>
      <c r="B22" s="188">
        <v>1156</v>
      </c>
      <c r="C22" s="188">
        <v>1157</v>
      </c>
      <c r="D22" s="188">
        <v>1158</v>
      </c>
      <c r="E22" s="188">
        <v>1158</v>
      </c>
      <c r="F22" s="188">
        <v>1158</v>
      </c>
      <c r="G22" s="188">
        <v>1156</v>
      </c>
      <c r="H22" s="188">
        <v>1155</v>
      </c>
      <c r="I22" s="188">
        <v>1155</v>
      </c>
      <c r="J22" s="188">
        <v>1152</v>
      </c>
      <c r="K22" s="188">
        <v>1149</v>
      </c>
      <c r="L22" s="188">
        <v>1149</v>
      </c>
      <c r="M22" s="188">
        <v>1149</v>
      </c>
      <c r="N22" s="188">
        <v>1149</v>
      </c>
      <c r="O22" s="188">
        <v>1149</v>
      </c>
      <c r="P22" s="188">
        <v>1151</v>
      </c>
      <c r="Q22" s="188">
        <v>1148</v>
      </c>
      <c r="R22" s="188">
        <v>1147</v>
      </c>
      <c r="S22" s="188">
        <v>1151</v>
      </c>
      <c r="T22" s="188">
        <v>1151</v>
      </c>
      <c r="U22" s="188">
        <v>1152</v>
      </c>
      <c r="V22" s="188">
        <v>1151</v>
      </c>
      <c r="W22" s="188">
        <v>1152</v>
      </c>
      <c r="X22" s="188">
        <v>1154</v>
      </c>
      <c r="Y22" s="188">
        <v>1154</v>
      </c>
      <c r="Z22" s="188">
        <v>27661</v>
      </c>
    </row>
    <row r="23" spans="1:26" x14ac:dyDescent="0.2">
      <c r="A23" s="187">
        <v>45063</v>
      </c>
      <c r="B23" s="188">
        <v>1155</v>
      </c>
      <c r="C23" s="188">
        <v>1156</v>
      </c>
      <c r="D23" s="188">
        <v>1157</v>
      </c>
      <c r="E23" s="188">
        <v>1156</v>
      </c>
      <c r="F23" s="188">
        <v>1156</v>
      </c>
      <c r="G23" s="188">
        <v>1156</v>
      </c>
      <c r="H23" s="188">
        <v>1156</v>
      </c>
      <c r="I23" s="188">
        <v>1156</v>
      </c>
      <c r="J23" s="188">
        <v>1156</v>
      </c>
      <c r="K23" s="188">
        <v>1157</v>
      </c>
      <c r="L23" s="188">
        <v>1157</v>
      </c>
      <c r="M23" s="188">
        <v>1158</v>
      </c>
      <c r="N23" s="188">
        <v>1156</v>
      </c>
      <c r="O23" s="188">
        <v>1156</v>
      </c>
      <c r="P23" s="188">
        <v>1156</v>
      </c>
      <c r="Q23" s="188">
        <v>1156</v>
      </c>
      <c r="R23" s="188">
        <v>1154</v>
      </c>
      <c r="S23" s="188">
        <v>1153</v>
      </c>
      <c r="T23" s="188">
        <v>1153</v>
      </c>
      <c r="U23" s="188">
        <v>1152</v>
      </c>
      <c r="V23" s="188">
        <v>1152</v>
      </c>
      <c r="W23" s="188">
        <v>1153</v>
      </c>
      <c r="X23" s="188">
        <v>1154</v>
      </c>
      <c r="Y23" s="188">
        <v>1156</v>
      </c>
      <c r="Z23" s="188">
        <v>27727</v>
      </c>
    </row>
    <row r="24" spans="1:26" x14ac:dyDescent="0.2">
      <c r="A24" s="187">
        <v>45064</v>
      </c>
      <c r="B24" s="188">
        <v>1156</v>
      </c>
      <c r="C24" s="188">
        <v>1156</v>
      </c>
      <c r="D24" s="188">
        <v>1156</v>
      </c>
      <c r="E24" s="188">
        <v>1157</v>
      </c>
      <c r="F24" s="188">
        <v>1157</v>
      </c>
      <c r="G24" s="188">
        <v>1158</v>
      </c>
      <c r="H24" s="188">
        <v>1158</v>
      </c>
      <c r="I24" s="188">
        <v>1158</v>
      </c>
      <c r="J24" s="188">
        <v>1159</v>
      </c>
      <c r="K24" s="188">
        <v>1159</v>
      </c>
      <c r="L24" s="188">
        <v>1151</v>
      </c>
      <c r="M24" s="188">
        <v>1151</v>
      </c>
      <c r="N24" s="188">
        <v>1151</v>
      </c>
      <c r="O24" s="188">
        <v>1151</v>
      </c>
      <c r="P24" s="188">
        <v>1150</v>
      </c>
      <c r="Q24" s="188">
        <v>1150</v>
      </c>
      <c r="R24" s="188">
        <v>1155</v>
      </c>
      <c r="S24" s="188">
        <v>1156</v>
      </c>
      <c r="T24" s="188">
        <v>1156</v>
      </c>
      <c r="U24" s="188">
        <v>1155</v>
      </c>
      <c r="V24" s="188">
        <v>1155</v>
      </c>
      <c r="W24" s="188">
        <v>1154</v>
      </c>
      <c r="X24" s="188">
        <v>1154</v>
      </c>
      <c r="Y24" s="188">
        <v>1155</v>
      </c>
      <c r="Z24" s="188">
        <v>27718</v>
      </c>
    </row>
    <row r="25" spans="1:26" x14ac:dyDescent="0.2">
      <c r="A25" s="187">
        <v>45065</v>
      </c>
      <c r="B25" s="188">
        <v>1157</v>
      </c>
      <c r="C25" s="188">
        <v>1156</v>
      </c>
      <c r="D25" s="188">
        <v>1155</v>
      </c>
      <c r="E25" s="188">
        <v>1156</v>
      </c>
      <c r="F25" s="188">
        <v>1158</v>
      </c>
      <c r="G25" s="188">
        <v>1159</v>
      </c>
      <c r="H25" s="188">
        <v>1160</v>
      </c>
      <c r="I25" s="188">
        <v>1159</v>
      </c>
      <c r="J25" s="188">
        <v>1155</v>
      </c>
      <c r="K25" s="188">
        <v>1151</v>
      </c>
      <c r="L25" s="188">
        <v>1153</v>
      </c>
      <c r="M25" s="188">
        <v>1152</v>
      </c>
      <c r="N25" s="188">
        <v>1151</v>
      </c>
      <c r="O25" s="188">
        <v>1151</v>
      </c>
      <c r="P25" s="188">
        <v>1150</v>
      </c>
      <c r="Q25" s="188">
        <v>1150</v>
      </c>
      <c r="R25" s="188">
        <v>1150</v>
      </c>
      <c r="S25" s="188">
        <v>1152</v>
      </c>
      <c r="T25" s="188">
        <v>1155</v>
      </c>
      <c r="U25" s="188">
        <v>1154</v>
      </c>
      <c r="V25" s="188">
        <v>1154</v>
      </c>
      <c r="W25" s="188">
        <v>1161</v>
      </c>
      <c r="X25" s="188">
        <v>1164</v>
      </c>
      <c r="Y25" s="188">
        <v>1164</v>
      </c>
      <c r="Z25" s="188">
        <v>27727</v>
      </c>
    </row>
    <row r="26" spans="1:26" x14ac:dyDescent="0.2">
      <c r="A26" s="187">
        <v>45066</v>
      </c>
      <c r="B26" s="188">
        <v>1165</v>
      </c>
      <c r="C26" s="188">
        <v>1166</v>
      </c>
      <c r="D26" s="188">
        <v>1165</v>
      </c>
      <c r="E26" s="188">
        <v>1166</v>
      </c>
      <c r="F26" s="188">
        <v>1166</v>
      </c>
      <c r="G26" s="188">
        <v>1166</v>
      </c>
      <c r="H26" s="188">
        <v>1166</v>
      </c>
      <c r="I26" s="188">
        <v>1166</v>
      </c>
      <c r="J26" s="188">
        <v>1166</v>
      </c>
      <c r="K26" s="188">
        <v>1165</v>
      </c>
      <c r="L26" s="188">
        <v>1165</v>
      </c>
      <c r="M26" s="188">
        <v>1165</v>
      </c>
      <c r="N26" s="188">
        <v>1165</v>
      </c>
      <c r="O26" s="188">
        <v>1166</v>
      </c>
      <c r="P26" s="188">
        <v>1165</v>
      </c>
      <c r="Q26" s="188">
        <v>1165</v>
      </c>
      <c r="R26" s="188">
        <v>1166</v>
      </c>
      <c r="S26" s="188">
        <v>1165</v>
      </c>
      <c r="T26" s="188">
        <v>1165</v>
      </c>
      <c r="U26" s="188">
        <v>1163</v>
      </c>
      <c r="V26" s="188">
        <v>1162</v>
      </c>
      <c r="W26" s="188">
        <v>1163</v>
      </c>
      <c r="X26" s="188">
        <v>1163</v>
      </c>
      <c r="Y26" s="188">
        <v>1162</v>
      </c>
      <c r="Z26" s="188">
        <v>27957</v>
      </c>
    </row>
    <row r="27" spans="1:26" x14ac:dyDescent="0.2">
      <c r="A27" s="187">
        <v>45067</v>
      </c>
      <c r="B27" s="188">
        <v>1165</v>
      </c>
      <c r="C27" s="188">
        <v>1166</v>
      </c>
      <c r="D27" s="188">
        <v>1167</v>
      </c>
      <c r="E27" s="188">
        <v>1166</v>
      </c>
      <c r="F27" s="188">
        <v>1166</v>
      </c>
      <c r="G27" s="188">
        <v>1167</v>
      </c>
      <c r="H27" s="188">
        <v>1167</v>
      </c>
      <c r="I27" s="188">
        <v>1168</v>
      </c>
      <c r="J27" s="188">
        <v>1168</v>
      </c>
      <c r="K27" s="188">
        <v>1167</v>
      </c>
      <c r="L27" s="188">
        <v>1166</v>
      </c>
      <c r="M27" s="188">
        <v>1165</v>
      </c>
      <c r="N27" s="188">
        <v>1166</v>
      </c>
      <c r="O27" s="188">
        <v>1166</v>
      </c>
      <c r="P27" s="188">
        <v>1166</v>
      </c>
      <c r="Q27" s="188">
        <v>1165</v>
      </c>
      <c r="R27" s="188">
        <v>1164</v>
      </c>
      <c r="S27" s="188">
        <v>1164</v>
      </c>
      <c r="T27" s="188">
        <v>1163</v>
      </c>
      <c r="U27" s="188">
        <v>1163</v>
      </c>
      <c r="V27" s="188">
        <v>1163</v>
      </c>
      <c r="W27" s="188">
        <v>1163</v>
      </c>
      <c r="X27" s="188">
        <v>1164</v>
      </c>
      <c r="Y27" s="188">
        <v>1164</v>
      </c>
      <c r="Z27" s="188">
        <v>27969</v>
      </c>
    </row>
    <row r="28" spans="1:26" x14ac:dyDescent="0.2">
      <c r="A28" s="187">
        <v>45068</v>
      </c>
      <c r="B28" s="188">
        <v>1165</v>
      </c>
      <c r="C28" s="188">
        <v>1166</v>
      </c>
      <c r="D28" s="188">
        <v>1167</v>
      </c>
      <c r="E28" s="188">
        <v>1168</v>
      </c>
      <c r="F28" s="188">
        <v>1167</v>
      </c>
      <c r="G28" s="188">
        <v>1167</v>
      </c>
      <c r="H28" s="188">
        <v>1167</v>
      </c>
      <c r="I28" s="188">
        <v>1167</v>
      </c>
      <c r="J28" s="188">
        <v>1167</v>
      </c>
      <c r="K28" s="188">
        <v>1161</v>
      </c>
      <c r="L28" s="188">
        <v>1160</v>
      </c>
      <c r="M28" s="188">
        <v>1159</v>
      </c>
      <c r="N28" s="188">
        <v>1159</v>
      </c>
      <c r="O28" s="188">
        <v>1158</v>
      </c>
      <c r="P28" s="188">
        <v>1158</v>
      </c>
      <c r="Q28" s="188">
        <v>1159</v>
      </c>
      <c r="R28" s="188">
        <v>1162</v>
      </c>
      <c r="S28" s="188">
        <v>1162</v>
      </c>
      <c r="T28" s="188">
        <v>1163</v>
      </c>
      <c r="U28" s="188">
        <v>1163</v>
      </c>
      <c r="V28" s="188">
        <v>1163</v>
      </c>
      <c r="W28" s="188">
        <v>1159</v>
      </c>
      <c r="X28" s="188">
        <v>1160</v>
      </c>
      <c r="Y28" s="188">
        <v>1163</v>
      </c>
      <c r="Z28" s="188">
        <v>27910</v>
      </c>
    </row>
    <row r="29" spans="1:26" x14ac:dyDescent="0.2">
      <c r="A29" s="187">
        <v>45069</v>
      </c>
      <c r="B29" s="188">
        <v>1160</v>
      </c>
      <c r="C29" s="188">
        <v>1161</v>
      </c>
      <c r="D29" s="188">
        <v>1161</v>
      </c>
      <c r="E29" s="188">
        <v>1162</v>
      </c>
      <c r="F29" s="188">
        <v>1163</v>
      </c>
      <c r="G29" s="188">
        <v>1162</v>
      </c>
      <c r="H29" s="188">
        <v>1162</v>
      </c>
      <c r="I29" s="188">
        <v>1163</v>
      </c>
      <c r="J29" s="188">
        <v>1161</v>
      </c>
      <c r="K29" s="188">
        <v>1157</v>
      </c>
      <c r="L29" s="188">
        <v>1156</v>
      </c>
      <c r="M29" s="188">
        <v>1156</v>
      </c>
      <c r="N29" s="188">
        <v>1155</v>
      </c>
      <c r="O29" s="188">
        <v>1155</v>
      </c>
      <c r="P29" s="188">
        <v>1155</v>
      </c>
      <c r="Q29" s="188">
        <v>1158</v>
      </c>
      <c r="R29" s="188">
        <v>1158</v>
      </c>
      <c r="S29" s="188">
        <v>1157</v>
      </c>
      <c r="T29" s="188">
        <v>1157</v>
      </c>
      <c r="U29" s="188">
        <v>1157</v>
      </c>
      <c r="V29" s="188">
        <v>1158</v>
      </c>
      <c r="W29" s="188">
        <v>1158</v>
      </c>
      <c r="X29" s="188">
        <v>1158</v>
      </c>
      <c r="Y29" s="188">
        <v>1159</v>
      </c>
      <c r="Z29" s="188">
        <v>27809</v>
      </c>
    </row>
    <row r="30" spans="1:26" x14ac:dyDescent="0.2">
      <c r="A30" s="187">
        <v>45070</v>
      </c>
      <c r="B30" s="188">
        <v>1169</v>
      </c>
      <c r="C30" s="188">
        <v>1169</v>
      </c>
      <c r="D30" s="188">
        <v>1169</v>
      </c>
      <c r="E30" s="188">
        <v>1170</v>
      </c>
      <c r="F30" s="188">
        <v>1170</v>
      </c>
      <c r="G30" s="188">
        <v>1169</v>
      </c>
      <c r="H30" s="188">
        <v>1166</v>
      </c>
      <c r="I30" s="188">
        <v>1161</v>
      </c>
      <c r="J30" s="188">
        <v>1161</v>
      </c>
      <c r="K30" s="188">
        <v>1155</v>
      </c>
      <c r="L30" s="188">
        <v>1155</v>
      </c>
      <c r="M30" s="188">
        <v>1154</v>
      </c>
      <c r="N30" s="188">
        <v>1153</v>
      </c>
      <c r="O30" s="188">
        <v>1152</v>
      </c>
      <c r="P30" s="188">
        <v>1152</v>
      </c>
      <c r="Q30" s="188">
        <v>1153</v>
      </c>
      <c r="R30" s="188">
        <v>1157</v>
      </c>
      <c r="S30" s="188">
        <v>1162</v>
      </c>
      <c r="T30" s="188">
        <v>1165</v>
      </c>
      <c r="U30" s="188">
        <v>1165</v>
      </c>
      <c r="V30" s="188">
        <v>1165</v>
      </c>
      <c r="W30" s="188">
        <v>1166</v>
      </c>
      <c r="X30" s="188">
        <v>1165</v>
      </c>
      <c r="Y30" s="188">
        <v>1164</v>
      </c>
      <c r="Z30" s="188">
        <v>27887</v>
      </c>
    </row>
    <row r="31" spans="1:26" x14ac:dyDescent="0.2">
      <c r="A31" s="187">
        <v>45071</v>
      </c>
      <c r="B31" s="188">
        <v>1162</v>
      </c>
      <c r="C31" s="188">
        <v>1162</v>
      </c>
      <c r="D31" s="188">
        <v>1164</v>
      </c>
      <c r="E31" s="188">
        <v>1164</v>
      </c>
      <c r="F31" s="188">
        <v>1165</v>
      </c>
      <c r="G31" s="188">
        <v>1165</v>
      </c>
      <c r="H31" s="188">
        <v>1164</v>
      </c>
      <c r="I31" s="188">
        <v>1164</v>
      </c>
      <c r="J31" s="188">
        <v>1165</v>
      </c>
      <c r="K31" s="188">
        <v>1166</v>
      </c>
      <c r="L31" s="188">
        <v>1166</v>
      </c>
      <c r="M31" s="188">
        <v>1166</v>
      </c>
      <c r="N31" s="188">
        <v>1165</v>
      </c>
      <c r="O31" s="188">
        <v>1164</v>
      </c>
      <c r="P31" s="188">
        <v>1164</v>
      </c>
      <c r="Q31" s="188">
        <v>1164</v>
      </c>
      <c r="R31" s="188">
        <v>1163</v>
      </c>
      <c r="S31" s="188">
        <v>1162</v>
      </c>
      <c r="T31" s="188">
        <v>1161</v>
      </c>
      <c r="U31" s="188">
        <v>1162</v>
      </c>
      <c r="V31" s="188">
        <v>1163</v>
      </c>
      <c r="W31" s="188">
        <v>1163</v>
      </c>
      <c r="X31" s="188">
        <v>1164</v>
      </c>
      <c r="Y31" s="188">
        <v>1165</v>
      </c>
      <c r="Z31" s="188">
        <v>27933</v>
      </c>
    </row>
    <row r="32" spans="1:26" x14ac:dyDescent="0.2">
      <c r="A32" s="187">
        <v>45072</v>
      </c>
      <c r="B32" s="188">
        <v>1165</v>
      </c>
      <c r="C32" s="188">
        <v>1167</v>
      </c>
      <c r="D32" s="188">
        <v>1167</v>
      </c>
      <c r="E32" s="188">
        <v>1167</v>
      </c>
      <c r="F32" s="188">
        <v>1167</v>
      </c>
      <c r="G32" s="188">
        <v>1166</v>
      </c>
      <c r="H32" s="188">
        <v>1166</v>
      </c>
      <c r="I32" s="188">
        <v>1166</v>
      </c>
      <c r="J32" s="188">
        <v>1164</v>
      </c>
      <c r="K32" s="188">
        <v>1163</v>
      </c>
      <c r="L32" s="188">
        <v>1164</v>
      </c>
      <c r="M32" s="188">
        <v>1163</v>
      </c>
      <c r="N32" s="188">
        <v>1162</v>
      </c>
      <c r="O32" s="188">
        <v>1160</v>
      </c>
      <c r="P32" s="188">
        <v>1159</v>
      </c>
      <c r="Q32" s="188">
        <v>1161</v>
      </c>
      <c r="R32" s="188">
        <v>1161</v>
      </c>
      <c r="S32" s="188">
        <v>1161</v>
      </c>
      <c r="T32" s="188">
        <v>1161</v>
      </c>
      <c r="U32" s="188">
        <v>1159</v>
      </c>
      <c r="V32" s="188">
        <v>1159</v>
      </c>
      <c r="W32" s="188">
        <v>1161</v>
      </c>
      <c r="X32" s="188">
        <v>1163</v>
      </c>
      <c r="Y32" s="188">
        <v>1164</v>
      </c>
      <c r="Z32" s="188">
        <v>27916</v>
      </c>
    </row>
    <row r="33" spans="1:26" x14ac:dyDescent="0.2">
      <c r="A33" s="187">
        <v>45073</v>
      </c>
      <c r="B33" s="188">
        <v>1163</v>
      </c>
      <c r="C33" s="188">
        <v>1164</v>
      </c>
      <c r="D33" s="188">
        <v>1164</v>
      </c>
      <c r="E33" s="188">
        <v>1165</v>
      </c>
      <c r="F33" s="188">
        <v>1165</v>
      </c>
      <c r="G33" s="188">
        <v>1165</v>
      </c>
      <c r="H33" s="188">
        <v>1165</v>
      </c>
      <c r="I33" s="188">
        <v>1164</v>
      </c>
      <c r="J33" s="188">
        <v>1166</v>
      </c>
      <c r="K33" s="188">
        <v>1165</v>
      </c>
      <c r="L33" s="188">
        <v>1165</v>
      </c>
      <c r="M33" s="188">
        <v>1165</v>
      </c>
      <c r="N33" s="188">
        <v>1165</v>
      </c>
      <c r="O33" s="188">
        <v>1163</v>
      </c>
      <c r="P33" s="188">
        <v>1161</v>
      </c>
      <c r="Q33" s="188">
        <v>1162</v>
      </c>
      <c r="R33" s="188">
        <v>1161</v>
      </c>
      <c r="S33" s="188">
        <v>1161</v>
      </c>
      <c r="T33" s="188">
        <v>1161</v>
      </c>
      <c r="U33" s="188">
        <v>1160</v>
      </c>
      <c r="V33" s="188">
        <v>1159</v>
      </c>
      <c r="W33" s="188">
        <v>1162</v>
      </c>
      <c r="X33" s="188">
        <v>1163</v>
      </c>
      <c r="Y33" s="188">
        <v>1162</v>
      </c>
      <c r="Z33" s="188">
        <v>27916</v>
      </c>
    </row>
    <row r="34" spans="1:26" x14ac:dyDescent="0.2">
      <c r="A34" s="187">
        <v>45074</v>
      </c>
      <c r="B34" s="188">
        <v>1169</v>
      </c>
      <c r="C34" s="188">
        <v>1169</v>
      </c>
      <c r="D34" s="188">
        <v>1169</v>
      </c>
      <c r="E34" s="188">
        <v>1169</v>
      </c>
      <c r="F34" s="188">
        <v>1169</v>
      </c>
      <c r="G34" s="188">
        <v>1170</v>
      </c>
      <c r="H34" s="188">
        <v>1170</v>
      </c>
      <c r="I34" s="188">
        <v>1168</v>
      </c>
      <c r="J34" s="188">
        <v>1168</v>
      </c>
      <c r="K34" s="188">
        <v>1169</v>
      </c>
      <c r="L34" s="188">
        <v>1168</v>
      </c>
      <c r="M34" s="188">
        <v>1168</v>
      </c>
      <c r="N34" s="188">
        <v>1168</v>
      </c>
      <c r="O34" s="188">
        <v>1167</v>
      </c>
      <c r="P34" s="188">
        <v>1165</v>
      </c>
      <c r="Q34" s="188">
        <v>1165</v>
      </c>
      <c r="R34" s="188">
        <v>1166</v>
      </c>
      <c r="S34" s="188">
        <v>1165</v>
      </c>
      <c r="T34" s="188">
        <v>1165</v>
      </c>
      <c r="U34" s="188">
        <v>1165</v>
      </c>
      <c r="V34" s="188">
        <v>1165</v>
      </c>
      <c r="W34" s="188">
        <v>1165</v>
      </c>
      <c r="X34" s="188">
        <v>1168</v>
      </c>
      <c r="Y34" s="188">
        <v>1169</v>
      </c>
      <c r="Z34" s="188">
        <v>28019</v>
      </c>
    </row>
    <row r="35" spans="1:26" x14ac:dyDescent="0.2">
      <c r="A35" s="187">
        <v>45075</v>
      </c>
      <c r="B35" s="188">
        <v>1162</v>
      </c>
      <c r="C35" s="188">
        <v>1163</v>
      </c>
      <c r="D35" s="188">
        <v>1163</v>
      </c>
      <c r="E35" s="188">
        <v>1162</v>
      </c>
      <c r="F35" s="188">
        <v>1163</v>
      </c>
      <c r="G35" s="188">
        <v>1162</v>
      </c>
      <c r="H35" s="188">
        <v>1162</v>
      </c>
      <c r="I35" s="188">
        <v>1161</v>
      </c>
      <c r="J35" s="188">
        <v>1161</v>
      </c>
      <c r="K35" s="188">
        <v>1161</v>
      </c>
      <c r="L35" s="188">
        <v>1160</v>
      </c>
      <c r="M35" s="188">
        <v>1159</v>
      </c>
      <c r="N35" s="188">
        <v>1158</v>
      </c>
      <c r="O35" s="188">
        <v>1158</v>
      </c>
      <c r="P35" s="188">
        <v>1159</v>
      </c>
      <c r="Q35" s="188">
        <v>1157</v>
      </c>
      <c r="R35" s="188">
        <v>1157</v>
      </c>
      <c r="S35" s="188">
        <v>1158</v>
      </c>
      <c r="T35" s="188">
        <v>1157</v>
      </c>
      <c r="U35" s="188">
        <v>1158</v>
      </c>
      <c r="V35" s="188">
        <v>1159</v>
      </c>
      <c r="W35" s="188">
        <v>1158</v>
      </c>
      <c r="X35" s="188">
        <v>1158</v>
      </c>
      <c r="Y35" s="188">
        <v>1159</v>
      </c>
      <c r="Z35" s="188">
        <v>27835</v>
      </c>
    </row>
    <row r="36" spans="1:26" x14ac:dyDescent="0.2">
      <c r="A36" s="187">
        <v>45076</v>
      </c>
      <c r="B36" s="188">
        <v>1165</v>
      </c>
      <c r="C36" s="188">
        <v>1166</v>
      </c>
      <c r="D36" s="188">
        <v>1166</v>
      </c>
      <c r="E36" s="188">
        <v>1165</v>
      </c>
      <c r="F36" s="188">
        <v>1165</v>
      </c>
      <c r="G36" s="188">
        <v>1164</v>
      </c>
      <c r="H36" s="188">
        <v>1164</v>
      </c>
      <c r="I36" s="188">
        <v>1164</v>
      </c>
      <c r="J36" s="188">
        <v>1165</v>
      </c>
      <c r="K36" s="188">
        <v>1165</v>
      </c>
      <c r="L36" s="188">
        <v>1167</v>
      </c>
      <c r="M36" s="188">
        <v>1164</v>
      </c>
      <c r="N36" s="188">
        <v>1163</v>
      </c>
      <c r="O36" s="188">
        <v>1161</v>
      </c>
      <c r="P36" s="188">
        <v>1161</v>
      </c>
      <c r="Q36" s="188">
        <v>1161</v>
      </c>
      <c r="R36" s="188">
        <v>1161</v>
      </c>
      <c r="S36" s="188">
        <v>1160</v>
      </c>
      <c r="T36" s="188">
        <v>1160</v>
      </c>
      <c r="U36" s="188">
        <v>1161</v>
      </c>
      <c r="V36" s="188">
        <v>1161</v>
      </c>
      <c r="W36" s="188">
        <v>1161</v>
      </c>
      <c r="X36" s="188">
        <v>1162</v>
      </c>
      <c r="Y36" s="188">
        <v>1162</v>
      </c>
      <c r="Z36" s="188">
        <v>27914</v>
      </c>
    </row>
    <row r="37" spans="1:26" x14ac:dyDescent="0.2">
      <c r="A37" s="187">
        <v>45077</v>
      </c>
      <c r="B37" s="188">
        <v>1168</v>
      </c>
      <c r="C37" s="188">
        <v>1169</v>
      </c>
      <c r="D37" s="188">
        <v>1169</v>
      </c>
      <c r="E37" s="188">
        <v>1170</v>
      </c>
      <c r="F37" s="188">
        <v>1170</v>
      </c>
      <c r="G37" s="188">
        <v>1170</v>
      </c>
      <c r="H37" s="188">
        <v>1169</v>
      </c>
      <c r="I37" s="188">
        <v>1168</v>
      </c>
      <c r="J37" s="188">
        <v>1163</v>
      </c>
      <c r="K37" s="188">
        <v>1162</v>
      </c>
      <c r="L37" s="188">
        <v>1160</v>
      </c>
      <c r="M37" s="188">
        <v>1165</v>
      </c>
      <c r="N37" s="188">
        <v>1166</v>
      </c>
      <c r="O37" s="188">
        <v>1166</v>
      </c>
      <c r="P37" s="188">
        <v>1166</v>
      </c>
      <c r="Q37" s="188">
        <v>1165</v>
      </c>
      <c r="R37" s="188">
        <v>1163</v>
      </c>
      <c r="S37" s="188">
        <v>1161</v>
      </c>
      <c r="T37" s="188">
        <v>1161</v>
      </c>
      <c r="U37" s="188">
        <v>1161</v>
      </c>
      <c r="V37" s="188">
        <v>1162</v>
      </c>
      <c r="W37" s="188">
        <v>1163</v>
      </c>
      <c r="X37" s="188">
        <v>1164</v>
      </c>
      <c r="Y37" s="188">
        <v>1165</v>
      </c>
      <c r="Z37" s="188">
        <v>27966</v>
      </c>
    </row>
    <row r="38" spans="1:26" ht="15.75" x14ac:dyDescent="0.25">
      <c r="A38" s="198" t="s">
        <v>107</v>
      </c>
      <c r="B38" s="199">
        <v>35989</v>
      </c>
      <c r="C38" s="199">
        <v>36014</v>
      </c>
      <c r="D38" s="199">
        <v>36028</v>
      </c>
      <c r="E38" s="199">
        <v>36029</v>
      </c>
      <c r="F38" s="199">
        <v>36031</v>
      </c>
      <c r="G38" s="199">
        <v>36015</v>
      </c>
      <c r="H38" s="199">
        <v>35996</v>
      </c>
      <c r="I38" s="199">
        <v>35982</v>
      </c>
      <c r="J38" s="199">
        <v>35966</v>
      </c>
      <c r="K38" s="199">
        <v>35929</v>
      </c>
      <c r="L38" s="199">
        <v>35911</v>
      </c>
      <c r="M38" s="199">
        <v>35900</v>
      </c>
      <c r="N38" s="199">
        <v>35887</v>
      </c>
      <c r="O38" s="199">
        <v>35870</v>
      </c>
      <c r="P38" s="199">
        <v>35857</v>
      </c>
      <c r="Q38" s="199">
        <v>35882</v>
      </c>
      <c r="R38" s="199">
        <v>35908</v>
      </c>
      <c r="S38" s="199">
        <v>35911</v>
      </c>
      <c r="T38" s="199">
        <v>35912</v>
      </c>
      <c r="U38" s="199">
        <v>35903</v>
      </c>
      <c r="V38" s="199">
        <v>35899</v>
      </c>
      <c r="W38" s="199">
        <v>35916</v>
      </c>
      <c r="X38" s="199">
        <v>35936</v>
      </c>
      <c r="Y38" s="199">
        <v>35955</v>
      </c>
      <c r="Z38" s="199">
        <v>862626</v>
      </c>
    </row>
    <row r="39" spans="1:26" x14ac:dyDescent="0.2">
      <c r="A39" s="185" t="s">
        <v>0</v>
      </c>
      <c r="B39" s="186">
        <f>SUM(Z7:Z37)</f>
        <v>862626</v>
      </c>
    </row>
    <row r="40" spans="1:26" ht="15.75" x14ac:dyDescent="0.25">
      <c r="A40" s="194" t="s">
        <v>102</v>
      </c>
      <c r="B40" s="220">
        <v>163</v>
      </c>
    </row>
    <row r="41" spans="1:26" ht="15.75" x14ac:dyDescent="0.25">
      <c r="A41" s="194" t="s">
        <v>124</v>
      </c>
      <c r="B41" s="186">
        <f>B39+B40</f>
        <v>862789</v>
      </c>
    </row>
    <row r="42" spans="1:26" ht="15.75" x14ac:dyDescent="0.25">
      <c r="A42" s="178" t="s">
        <v>104</v>
      </c>
      <c r="B42" s="179"/>
    </row>
    <row r="43" spans="1:26" ht="15.75" x14ac:dyDescent="0.25">
      <c r="A43" s="178" t="s">
        <v>103</v>
      </c>
      <c r="B43" s="180">
        <f>B41-B42</f>
        <v>862789</v>
      </c>
      <c r="E4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A43"/>
  <sheetViews>
    <sheetView zoomScale="70" zoomScaleNormal="70" workbookViewId="0">
      <selection activeCell="O48" sqref="O48"/>
    </sheetView>
  </sheetViews>
  <sheetFormatPr defaultRowHeight="15" x14ac:dyDescent="0.2"/>
  <cols>
    <col min="1" max="1" width="20.21875" customWidth="1"/>
    <col min="2" max="2" width="12.77734375" customWidth="1"/>
    <col min="3" max="26" width="8.33203125" customWidth="1"/>
  </cols>
  <sheetData>
    <row r="1" spans="1:27" x14ac:dyDescent="0.2">
      <c r="A1" s="181" t="s">
        <v>14</v>
      </c>
    </row>
    <row r="2" spans="1:27" x14ac:dyDescent="0.2">
      <c r="A2" s="181" t="s">
        <v>49</v>
      </c>
    </row>
    <row r="3" spans="1:27" x14ac:dyDescent="0.2">
      <c r="A3" t="s">
        <v>15</v>
      </c>
      <c r="D3" s="182"/>
    </row>
    <row r="4" spans="1:27" x14ac:dyDescent="0.2">
      <c r="A4" s="183"/>
      <c r="C4" s="182"/>
      <c r="D4" s="182"/>
    </row>
    <row r="5" spans="1:27" x14ac:dyDescent="0.2">
      <c r="A5" s="183"/>
    </row>
    <row r="6" spans="1:27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7" x14ac:dyDescent="0.2">
      <c r="A7" s="187">
        <v>45017</v>
      </c>
      <c r="B7" s="188">
        <v>1206</v>
      </c>
      <c r="C7" s="188">
        <v>1206</v>
      </c>
      <c r="D7" s="188">
        <v>1206</v>
      </c>
      <c r="E7" s="188">
        <v>1204</v>
      </c>
      <c r="F7" s="188">
        <v>1202</v>
      </c>
      <c r="G7" s="188">
        <v>1199</v>
      </c>
      <c r="H7" s="188">
        <v>1198</v>
      </c>
      <c r="I7" s="188">
        <v>1198</v>
      </c>
      <c r="J7" s="188">
        <v>1197</v>
      </c>
      <c r="K7" s="188">
        <v>1198</v>
      </c>
      <c r="L7" s="188">
        <v>1197</v>
      </c>
      <c r="M7" s="188">
        <v>1196</v>
      </c>
      <c r="N7" s="188">
        <v>1201</v>
      </c>
      <c r="O7" s="188">
        <v>1204</v>
      </c>
      <c r="P7" s="188">
        <v>1204</v>
      </c>
      <c r="Q7" s="188">
        <v>1201</v>
      </c>
      <c r="R7" s="188">
        <v>1196</v>
      </c>
      <c r="S7" s="188">
        <v>1194</v>
      </c>
      <c r="T7" s="188">
        <v>1194</v>
      </c>
      <c r="U7" s="188">
        <v>1202</v>
      </c>
      <c r="V7" s="188">
        <v>1206</v>
      </c>
      <c r="W7" s="188">
        <v>1208</v>
      </c>
      <c r="X7" s="188">
        <v>1212</v>
      </c>
      <c r="Y7" s="188">
        <v>1214</v>
      </c>
      <c r="Z7" s="188">
        <v>28843</v>
      </c>
      <c r="AA7" s="188"/>
    </row>
    <row r="8" spans="1:27" x14ac:dyDescent="0.2">
      <c r="A8" s="187">
        <v>45018</v>
      </c>
      <c r="B8" s="188">
        <v>1216</v>
      </c>
      <c r="C8" s="188">
        <v>1217</v>
      </c>
      <c r="D8" s="188">
        <v>1218</v>
      </c>
      <c r="E8" s="188">
        <v>1219</v>
      </c>
      <c r="F8" s="188">
        <v>1219</v>
      </c>
      <c r="G8" s="188">
        <v>1219</v>
      </c>
      <c r="H8" s="188">
        <v>1220</v>
      </c>
      <c r="I8" s="188">
        <v>1221</v>
      </c>
      <c r="J8" s="188">
        <v>1222</v>
      </c>
      <c r="K8" s="188">
        <v>1223</v>
      </c>
      <c r="L8" s="188">
        <v>1224</v>
      </c>
      <c r="M8" s="188">
        <v>1224</v>
      </c>
      <c r="N8" s="188">
        <v>1223</v>
      </c>
      <c r="O8" s="188">
        <v>1224</v>
      </c>
      <c r="P8" s="188">
        <v>1223</v>
      </c>
      <c r="Q8" s="188">
        <v>1222</v>
      </c>
      <c r="R8" s="188">
        <v>1222</v>
      </c>
      <c r="S8" s="188">
        <v>1222</v>
      </c>
      <c r="T8" s="188">
        <v>1222</v>
      </c>
      <c r="U8" s="188">
        <v>1222</v>
      </c>
      <c r="V8" s="188">
        <v>1223</v>
      </c>
      <c r="W8" s="188">
        <v>1223</v>
      </c>
      <c r="X8" s="188">
        <v>1223</v>
      </c>
      <c r="Y8" s="188">
        <v>1224</v>
      </c>
      <c r="Z8" s="188">
        <v>29315</v>
      </c>
      <c r="AA8" s="188"/>
    </row>
    <row r="9" spans="1:27" x14ac:dyDescent="0.2">
      <c r="A9" s="187">
        <v>45019</v>
      </c>
      <c r="B9" s="188">
        <v>1221</v>
      </c>
      <c r="C9" s="188">
        <v>1221</v>
      </c>
      <c r="D9" s="188">
        <v>1222</v>
      </c>
      <c r="E9" s="188">
        <v>1223</v>
      </c>
      <c r="F9" s="188">
        <v>1223</v>
      </c>
      <c r="G9" s="188">
        <v>1223</v>
      </c>
      <c r="H9" s="188">
        <v>1223</v>
      </c>
      <c r="I9" s="188">
        <v>1222</v>
      </c>
      <c r="J9" s="188">
        <v>1220</v>
      </c>
      <c r="K9" s="188">
        <v>1217</v>
      </c>
      <c r="L9" s="188">
        <v>1216</v>
      </c>
      <c r="M9" s="188">
        <v>1214</v>
      </c>
      <c r="N9" s="188">
        <v>1213</v>
      </c>
      <c r="O9" s="188">
        <v>1211</v>
      </c>
      <c r="P9" s="188">
        <v>1209</v>
      </c>
      <c r="Q9" s="188">
        <v>1209</v>
      </c>
      <c r="R9" s="188">
        <v>1210</v>
      </c>
      <c r="S9" s="188">
        <v>1206</v>
      </c>
      <c r="T9" s="188">
        <v>1202</v>
      </c>
      <c r="U9" s="188">
        <v>1204</v>
      </c>
      <c r="V9" s="188">
        <v>1207</v>
      </c>
      <c r="W9" s="188">
        <v>1205</v>
      </c>
      <c r="X9" s="188">
        <v>1206</v>
      </c>
      <c r="Y9" s="188">
        <v>1206</v>
      </c>
      <c r="Z9" s="188">
        <v>29133</v>
      </c>
      <c r="AA9" s="188"/>
    </row>
    <row r="10" spans="1:27" x14ac:dyDescent="0.2">
      <c r="A10" s="187">
        <v>45020</v>
      </c>
      <c r="B10" s="188">
        <v>1213</v>
      </c>
      <c r="C10" s="188">
        <v>1212</v>
      </c>
      <c r="D10" s="188">
        <v>1212</v>
      </c>
      <c r="E10" s="188">
        <v>1213</v>
      </c>
      <c r="F10" s="188">
        <v>1212</v>
      </c>
      <c r="G10" s="188">
        <v>1212</v>
      </c>
      <c r="H10" s="188">
        <v>1212</v>
      </c>
      <c r="I10" s="188">
        <v>1210</v>
      </c>
      <c r="J10" s="188">
        <v>1211</v>
      </c>
      <c r="K10" s="188">
        <v>1208</v>
      </c>
      <c r="L10" s="188">
        <v>1209</v>
      </c>
      <c r="M10" s="188">
        <v>1206</v>
      </c>
      <c r="N10" s="188">
        <v>1201</v>
      </c>
      <c r="O10" s="188">
        <v>1200</v>
      </c>
      <c r="P10" s="188">
        <v>1199</v>
      </c>
      <c r="Q10" s="188">
        <v>1201</v>
      </c>
      <c r="R10" s="188">
        <v>1203</v>
      </c>
      <c r="S10" s="188">
        <v>1203</v>
      </c>
      <c r="T10" s="188">
        <v>1204</v>
      </c>
      <c r="U10" s="188">
        <v>1202</v>
      </c>
      <c r="V10" s="188">
        <v>1202</v>
      </c>
      <c r="W10" s="188">
        <v>1203</v>
      </c>
      <c r="X10" s="188">
        <v>1204</v>
      </c>
      <c r="Y10" s="188">
        <v>1202</v>
      </c>
      <c r="Z10" s="188">
        <v>28954</v>
      </c>
      <c r="AA10" s="188"/>
    </row>
    <row r="11" spans="1:27" x14ac:dyDescent="0.2">
      <c r="A11" s="187">
        <v>45021</v>
      </c>
      <c r="B11" s="188">
        <v>1200</v>
      </c>
      <c r="C11" s="188">
        <v>1200</v>
      </c>
      <c r="D11" s="188">
        <v>1201</v>
      </c>
      <c r="E11" s="188">
        <v>1202</v>
      </c>
      <c r="F11" s="188">
        <v>1203</v>
      </c>
      <c r="G11" s="188">
        <v>1203</v>
      </c>
      <c r="H11" s="188">
        <v>1203</v>
      </c>
      <c r="I11" s="188">
        <v>1203</v>
      </c>
      <c r="J11" s="188">
        <v>1200</v>
      </c>
      <c r="K11" s="188">
        <v>1199</v>
      </c>
      <c r="L11" s="188">
        <v>1198</v>
      </c>
      <c r="M11" s="188">
        <v>1199</v>
      </c>
      <c r="N11" s="188">
        <v>1195</v>
      </c>
      <c r="O11" s="188">
        <v>1192</v>
      </c>
      <c r="P11" s="188">
        <v>1191</v>
      </c>
      <c r="Q11" s="188">
        <v>1193</v>
      </c>
      <c r="R11" s="188">
        <v>1196</v>
      </c>
      <c r="S11" s="188">
        <v>1197</v>
      </c>
      <c r="T11" s="188">
        <v>1196</v>
      </c>
      <c r="U11" s="188">
        <v>1192</v>
      </c>
      <c r="V11" s="188">
        <v>1190</v>
      </c>
      <c r="W11" s="188">
        <v>1190</v>
      </c>
      <c r="X11" s="188">
        <v>1192</v>
      </c>
      <c r="Y11" s="188">
        <v>1192</v>
      </c>
      <c r="Z11" s="188">
        <v>28727</v>
      </c>
      <c r="AA11" s="188"/>
    </row>
    <row r="12" spans="1:27" x14ac:dyDescent="0.2">
      <c r="A12" s="187">
        <v>45022</v>
      </c>
      <c r="B12" s="188">
        <v>1199</v>
      </c>
      <c r="C12" s="188">
        <v>1200</v>
      </c>
      <c r="D12" s="188">
        <v>1199</v>
      </c>
      <c r="E12" s="188">
        <v>1199</v>
      </c>
      <c r="F12" s="188">
        <v>1200</v>
      </c>
      <c r="G12" s="188">
        <v>1201</v>
      </c>
      <c r="H12" s="188">
        <v>1201</v>
      </c>
      <c r="I12" s="188">
        <v>1202</v>
      </c>
      <c r="J12" s="188">
        <v>1200</v>
      </c>
      <c r="K12" s="188">
        <v>1197</v>
      </c>
      <c r="L12" s="188">
        <v>1196</v>
      </c>
      <c r="M12" s="188">
        <v>1192</v>
      </c>
      <c r="N12" s="188">
        <v>1190</v>
      </c>
      <c r="O12" s="188">
        <v>1189</v>
      </c>
      <c r="P12" s="188">
        <v>1188</v>
      </c>
      <c r="Q12" s="188">
        <v>1187</v>
      </c>
      <c r="R12" s="188">
        <v>1186</v>
      </c>
      <c r="S12" s="188">
        <v>1191</v>
      </c>
      <c r="T12" s="188">
        <v>1191</v>
      </c>
      <c r="U12" s="188">
        <v>1190</v>
      </c>
      <c r="V12" s="188">
        <v>1197</v>
      </c>
      <c r="W12" s="188">
        <v>1204</v>
      </c>
      <c r="X12" s="188">
        <v>1207</v>
      </c>
      <c r="Y12" s="188">
        <v>1208</v>
      </c>
      <c r="Z12" s="188">
        <v>28714</v>
      </c>
      <c r="AA12" s="188"/>
    </row>
    <row r="13" spans="1:27" x14ac:dyDescent="0.2">
      <c r="A13" s="187">
        <v>45023</v>
      </c>
      <c r="B13" s="188">
        <v>1210</v>
      </c>
      <c r="C13" s="188">
        <v>1212</v>
      </c>
      <c r="D13" s="188">
        <v>1215</v>
      </c>
      <c r="E13" s="188">
        <v>1214</v>
      </c>
      <c r="F13" s="188">
        <v>1215</v>
      </c>
      <c r="G13" s="188">
        <v>1215</v>
      </c>
      <c r="H13" s="188">
        <v>1216</v>
      </c>
      <c r="I13" s="188">
        <v>1216</v>
      </c>
      <c r="J13" s="188">
        <v>1218</v>
      </c>
      <c r="K13" s="188">
        <v>1219</v>
      </c>
      <c r="L13" s="188">
        <v>1220</v>
      </c>
      <c r="M13" s="188">
        <v>1221</v>
      </c>
      <c r="N13" s="188">
        <v>1221</v>
      </c>
      <c r="O13" s="188">
        <v>1220</v>
      </c>
      <c r="P13" s="188">
        <v>1220</v>
      </c>
      <c r="Q13" s="188">
        <v>1220</v>
      </c>
      <c r="R13" s="188">
        <v>1219</v>
      </c>
      <c r="S13" s="188">
        <v>1220</v>
      </c>
      <c r="T13" s="188">
        <v>1220</v>
      </c>
      <c r="U13" s="188">
        <v>1220</v>
      </c>
      <c r="V13" s="188">
        <v>1220</v>
      </c>
      <c r="W13" s="188">
        <v>1221</v>
      </c>
      <c r="X13" s="188">
        <v>1220</v>
      </c>
      <c r="Y13" s="188">
        <v>1221</v>
      </c>
      <c r="Z13" s="188">
        <v>29233</v>
      </c>
      <c r="AA13" s="188"/>
    </row>
    <row r="14" spans="1:27" x14ac:dyDescent="0.2">
      <c r="A14" s="187">
        <v>45024</v>
      </c>
      <c r="B14" s="188">
        <v>1218</v>
      </c>
      <c r="C14" s="188">
        <v>1219</v>
      </c>
      <c r="D14" s="188">
        <v>1220</v>
      </c>
      <c r="E14" s="188">
        <v>1222</v>
      </c>
      <c r="F14" s="188">
        <v>1223</v>
      </c>
      <c r="G14" s="188">
        <v>1223</v>
      </c>
      <c r="H14" s="188">
        <v>1224</v>
      </c>
      <c r="I14" s="188">
        <v>1224</v>
      </c>
      <c r="J14" s="188">
        <v>1224</v>
      </c>
      <c r="K14" s="188">
        <v>1225</v>
      </c>
      <c r="L14" s="188">
        <v>1225</v>
      </c>
      <c r="M14" s="188">
        <v>1225</v>
      </c>
      <c r="N14" s="188">
        <v>1224</v>
      </c>
      <c r="O14" s="188">
        <v>1224</v>
      </c>
      <c r="P14" s="188">
        <v>1223</v>
      </c>
      <c r="Q14" s="188">
        <v>1222</v>
      </c>
      <c r="R14" s="188">
        <v>1222</v>
      </c>
      <c r="S14" s="188">
        <v>1220</v>
      </c>
      <c r="T14" s="188">
        <v>1219</v>
      </c>
      <c r="U14" s="188">
        <v>1219</v>
      </c>
      <c r="V14" s="188">
        <v>1220</v>
      </c>
      <c r="W14" s="188">
        <v>1221</v>
      </c>
      <c r="X14" s="188">
        <v>1222</v>
      </c>
      <c r="Y14" s="188">
        <v>1223</v>
      </c>
      <c r="Z14" s="188">
        <v>29331</v>
      </c>
      <c r="AA14" s="188"/>
    </row>
    <row r="15" spans="1:27" x14ac:dyDescent="0.2">
      <c r="A15" s="187">
        <v>45025</v>
      </c>
      <c r="B15" s="188">
        <v>1225</v>
      </c>
      <c r="C15" s="188">
        <v>1225</v>
      </c>
      <c r="D15" s="188">
        <v>1225</v>
      </c>
      <c r="E15" s="188">
        <v>1225</v>
      </c>
      <c r="F15" s="188">
        <v>1225</v>
      </c>
      <c r="G15" s="188">
        <v>1226</v>
      </c>
      <c r="H15" s="188">
        <v>1227</v>
      </c>
      <c r="I15" s="188">
        <v>1226</v>
      </c>
      <c r="J15" s="188">
        <v>1224</v>
      </c>
      <c r="K15" s="188">
        <v>1223</v>
      </c>
      <c r="L15" s="188">
        <v>1221</v>
      </c>
      <c r="M15" s="188">
        <v>1221</v>
      </c>
      <c r="N15" s="188">
        <v>1219</v>
      </c>
      <c r="O15" s="188">
        <v>1219</v>
      </c>
      <c r="P15" s="188">
        <v>1218</v>
      </c>
      <c r="Q15" s="188">
        <v>1218</v>
      </c>
      <c r="R15" s="188">
        <v>1217</v>
      </c>
      <c r="S15" s="188">
        <v>1216</v>
      </c>
      <c r="T15" s="188">
        <v>1216</v>
      </c>
      <c r="U15" s="188">
        <v>1217</v>
      </c>
      <c r="V15" s="188">
        <v>1218</v>
      </c>
      <c r="W15" s="188">
        <v>1219</v>
      </c>
      <c r="X15" s="188">
        <v>1221</v>
      </c>
      <c r="Y15" s="188">
        <v>1221</v>
      </c>
      <c r="Z15" s="188">
        <v>29312</v>
      </c>
      <c r="AA15" s="188"/>
    </row>
    <row r="16" spans="1:27" x14ac:dyDescent="0.2">
      <c r="A16" s="187">
        <v>45026</v>
      </c>
      <c r="B16" s="188">
        <v>1213</v>
      </c>
      <c r="C16" s="188">
        <v>1213</v>
      </c>
      <c r="D16" s="188">
        <v>1214</v>
      </c>
      <c r="E16" s="188">
        <v>1214</v>
      </c>
      <c r="F16" s="188">
        <v>1214</v>
      </c>
      <c r="G16" s="188">
        <v>1214</v>
      </c>
      <c r="H16" s="188">
        <v>1214</v>
      </c>
      <c r="I16" s="188">
        <v>1213</v>
      </c>
      <c r="J16" s="188">
        <v>1213</v>
      </c>
      <c r="K16" s="188">
        <v>1211</v>
      </c>
      <c r="L16" s="188">
        <v>1211</v>
      </c>
      <c r="M16" s="188">
        <v>1210</v>
      </c>
      <c r="N16" s="188">
        <v>1209</v>
      </c>
      <c r="O16" s="188">
        <v>1208</v>
      </c>
      <c r="P16" s="188">
        <v>1206</v>
      </c>
      <c r="Q16" s="188">
        <v>1204</v>
      </c>
      <c r="R16" s="188">
        <v>1205</v>
      </c>
      <c r="S16" s="188">
        <v>1207</v>
      </c>
      <c r="T16" s="188">
        <v>1206</v>
      </c>
      <c r="U16" s="188">
        <v>1206</v>
      </c>
      <c r="V16" s="188">
        <v>1205</v>
      </c>
      <c r="W16" s="188">
        <v>1206</v>
      </c>
      <c r="X16" s="188">
        <v>1207</v>
      </c>
      <c r="Y16" s="188">
        <v>1208</v>
      </c>
      <c r="Z16" s="188">
        <v>29031</v>
      </c>
      <c r="AA16" s="188"/>
    </row>
    <row r="17" spans="1:27" x14ac:dyDescent="0.2">
      <c r="A17" s="187">
        <v>45027</v>
      </c>
      <c r="B17" s="188">
        <v>1218</v>
      </c>
      <c r="C17" s="188">
        <v>1218</v>
      </c>
      <c r="D17" s="188">
        <v>1217</v>
      </c>
      <c r="E17" s="188">
        <v>1218</v>
      </c>
      <c r="F17" s="188">
        <v>1219</v>
      </c>
      <c r="G17" s="188">
        <v>1218</v>
      </c>
      <c r="H17" s="188">
        <v>1218</v>
      </c>
      <c r="I17" s="188">
        <v>1218</v>
      </c>
      <c r="J17" s="188">
        <v>1217</v>
      </c>
      <c r="K17" s="188">
        <v>1216</v>
      </c>
      <c r="L17" s="188">
        <v>1214</v>
      </c>
      <c r="M17" s="188">
        <v>1212</v>
      </c>
      <c r="N17" s="188">
        <v>1208</v>
      </c>
      <c r="O17" s="188">
        <v>1207</v>
      </c>
      <c r="P17" s="188">
        <v>1205</v>
      </c>
      <c r="Q17" s="188">
        <v>1204</v>
      </c>
      <c r="R17" s="188">
        <v>1204</v>
      </c>
      <c r="S17" s="188">
        <v>1203</v>
      </c>
      <c r="T17" s="188">
        <v>1202</v>
      </c>
      <c r="U17" s="188">
        <v>1203</v>
      </c>
      <c r="V17" s="188">
        <v>1204</v>
      </c>
      <c r="W17" s="188">
        <v>1204</v>
      </c>
      <c r="X17" s="188">
        <v>1204</v>
      </c>
      <c r="Y17" s="188">
        <v>1205</v>
      </c>
      <c r="Z17" s="188">
        <v>29056</v>
      </c>
      <c r="AA17" s="188"/>
    </row>
    <row r="18" spans="1:27" x14ac:dyDescent="0.2">
      <c r="A18" s="187">
        <v>45028</v>
      </c>
      <c r="B18" s="188">
        <v>1213</v>
      </c>
      <c r="C18" s="188">
        <v>1212</v>
      </c>
      <c r="D18" s="188">
        <v>1212</v>
      </c>
      <c r="E18" s="188">
        <v>1214</v>
      </c>
      <c r="F18" s="188">
        <v>1213</v>
      </c>
      <c r="G18" s="188">
        <v>1213</v>
      </c>
      <c r="H18" s="188">
        <v>1213</v>
      </c>
      <c r="I18" s="188">
        <v>1212</v>
      </c>
      <c r="J18" s="188">
        <v>1212</v>
      </c>
      <c r="K18" s="188">
        <v>1211</v>
      </c>
      <c r="L18" s="188">
        <v>1209</v>
      </c>
      <c r="M18" s="188">
        <v>1207</v>
      </c>
      <c r="N18" s="188">
        <v>1203</v>
      </c>
      <c r="O18" s="188">
        <v>1200</v>
      </c>
      <c r="P18" s="188">
        <v>1197</v>
      </c>
      <c r="Q18" s="188">
        <v>1196</v>
      </c>
      <c r="R18" s="188">
        <v>1194</v>
      </c>
      <c r="S18" s="188">
        <v>1194</v>
      </c>
      <c r="T18" s="188">
        <v>1193</v>
      </c>
      <c r="U18" s="188">
        <v>1195</v>
      </c>
      <c r="V18" s="188">
        <v>1196</v>
      </c>
      <c r="W18" s="188">
        <v>1198</v>
      </c>
      <c r="X18" s="188">
        <v>1199</v>
      </c>
      <c r="Y18" s="188">
        <v>1200</v>
      </c>
      <c r="Z18" s="188">
        <v>28906</v>
      </c>
      <c r="AA18" s="188"/>
    </row>
    <row r="19" spans="1:27" x14ac:dyDescent="0.2">
      <c r="A19" s="187">
        <v>45029</v>
      </c>
      <c r="B19" s="188">
        <v>1197</v>
      </c>
      <c r="C19" s="188">
        <v>1199</v>
      </c>
      <c r="D19" s="188">
        <v>1200</v>
      </c>
      <c r="E19" s="188">
        <v>1199</v>
      </c>
      <c r="F19" s="188">
        <v>1199</v>
      </c>
      <c r="G19" s="188">
        <v>1201</v>
      </c>
      <c r="H19" s="188">
        <v>1203</v>
      </c>
      <c r="I19" s="188">
        <v>1203</v>
      </c>
      <c r="J19" s="188">
        <v>1202</v>
      </c>
      <c r="K19" s="188">
        <v>1199</v>
      </c>
      <c r="L19" s="188">
        <v>1181</v>
      </c>
      <c r="M19" s="188">
        <v>1194</v>
      </c>
      <c r="N19" s="188">
        <v>1192</v>
      </c>
      <c r="O19" s="188">
        <v>1191</v>
      </c>
      <c r="P19" s="188">
        <v>1191</v>
      </c>
      <c r="Q19" s="188">
        <v>1189</v>
      </c>
      <c r="R19" s="188">
        <v>1189</v>
      </c>
      <c r="S19" s="188">
        <v>1190</v>
      </c>
      <c r="T19" s="188">
        <v>1189</v>
      </c>
      <c r="U19" s="188">
        <v>1190</v>
      </c>
      <c r="V19" s="188">
        <v>1190</v>
      </c>
      <c r="W19" s="188">
        <v>1192</v>
      </c>
      <c r="X19" s="188">
        <v>1194</v>
      </c>
      <c r="Y19" s="188">
        <v>1196</v>
      </c>
      <c r="Z19" s="188">
        <v>28670</v>
      </c>
      <c r="AA19" s="188"/>
    </row>
    <row r="20" spans="1:27" x14ac:dyDescent="0.2">
      <c r="A20" s="187">
        <v>45030</v>
      </c>
      <c r="B20" s="188">
        <v>1198</v>
      </c>
      <c r="C20" s="188">
        <v>1198</v>
      </c>
      <c r="D20" s="188">
        <v>1199</v>
      </c>
      <c r="E20" s="188">
        <v>1200</v>
      </c>
      <c r="F20" s="188">
        <v>1201</v>
      </c>
      <c r="G20" s="188">
        <v>1201</v>
      </c>
      <c r="H20" s="188">
        <v>1202</v>
      </c>
      <c r="I20" s="188">
        <v>1204</v>
      </c>
      <c r="J20" s="188">
        <v>1203</v>
      </c>
      <c r="K20" s="188">
        <v>1201</v>
      </c>
      <c r="L20" s="188">
        <v>1200</v>
      </c>
      <c r="M20" s="188">
        <v>1199</v>
      </c>
      <c r="N20" s="188">
        <v>1197</v>
      </c>
      <c r="O20" s="188">
        <v>1196</v>
      </c>
      <c r="P20" s="188">
        <v>1194</v>
      </c>
      <c r="Q20" s="188">
        <v>1194</v>
      </c>
      <c r="R20" s="188">
        <v>1194</v>
      </c>
      <c r="S20" s="188">
        <v>1194</v>
      </c>
      <c r="T20" s="188">
        <v>1195</v>
      </c>
      <c r="U20" s="188">
        <v>1192</v>
      </c>
      <c r="V20" s="188">
        <v>1192</v>
      </c>
      <c r="W20" s="188">
        <v>1192</v>
      </c>
      <c r="X20" s="188">
        <v>1192</v>
      </c>
      <c r="Y20" s="188">
        <v>1194</v>
      </c>
      <c r="Z20" s="188">
        <v>28732</v>
      </c>
      <c r="AA20" s="188"/>
    </row>
    <row r="21" spans="1:27" x14ac:dyDescent="0.2">
      <c r="A21" s="187">
        <v>45031</v>
      </c>
      <c r="B21" s="188">
        <v>1195</v>
      </c>
      <c r="C21" s="188">
        <v>1197</v>
      </c>
      <c r="D21" s="188">
        <v>1198</v>
      </c>
      <c r="E21" s="188">
        <v>1198</v>
      </c>
      <c r="F21" s="188">
        <v>1201</v>
      </c>
      <c r="G21" s="188">
        <v>1201</v>
      </c>
      <c r="H21" s="188">
        <v>1202</v>
      </c>
      <c r="I21" s="188">
        <v>1199</v>
      </c>
      <c r="J21" s="188">
        <v>1199</v>
      </c>
      <c r="K21" s="188">
        <v>1200</v>
      </c>
      <c r="L21" s="188">
        <v>1199</v>
      </c>
      <c r="M21" s="188">
        <v>1200</v>
      </c>
      <c r="N21" s="188">
        <v>1198</v>
      </c>
      <c r="O21" s="188">
        <v>1195</v>
      </c>
      <c r="P21" s="188">
        <v>1195</v>
      </c>
      <c r="Q21" s="188">
        <v>1194</v>
      </c>
      <c r="R21" s="188">
        <v>1196</v>
      </c>
      <c r="S21" s="188">
        <v>1198</v>
      </c>
      <c r="T21" s="188">
        <v>1196</v>
      </c>
      <c r="U21" s="188">
        <v>1197</v>
      </c>
      <c r="V21" s="188">
        <v>1199</v>
      </c>
      <c r="W21" s="188">
        <v>1200</v>
      </c>
      <c r="X21" s="188">
        <v>1201</v>
      </c>
      <c r="Y21" s="188">
        <v>1202</v>
      </c>
      <c r="Z21" s="188">
        <v>28760</v>
      </c>
      <c r="AA21" s="188"/>
    </row>
    <row r="22" spans="1:27" x14ac:dyDescent="0.2">
      <c r="A22" s="187">
        <v>45032</v>
      </c>
      <c r="B22" s="188">
        <v>1201</v>
      </c>
      <c r="C22" s="188">
        <v>1200</v>
      </c>
      <c r="D22" s="188">
        <v>1200</v>
      </c>
      <c r="E22" s="188">
        <v>1199</v>
      </c>
      <c r="F22" s="188">
        <v>1199</v>
      </c>
      <c r="G22" s="188">
        <v>1200</v>
      </c>
      <c r="H22" s="188">
        <v>1201</v>
      </c>
      <c r="I22" s="188">
        <v>1202</v>
      </c>
      <c r="J22" s="188">
        <v>1202</v>
      </c>
      <c r="K22" s="188">
        <v>1201</v>
      </c>
      <c r="L22" s="188">
        <v>1200</v>
      </c>
      <c r="M22" s="188">
        <v>1197</v>
      </c>
      <c r="N22" s="188">
        <v>1196</v>
      </c>
      <c r="O22" s="188">
        <v>1195</v>
      </c>
      <c r="P22" s="188">
        <v>1195</v>
      </c>
      <c r="Q22" s="188">
        <v>1195</v>
      </c>
      <c r="R22" s="188">
        <v>1194</v>
      </c>
      <c r="S22" s="188">
        <v>1192</v>
      </c>
      <c r="T22" s="188">
        <v>1193</v>
      </c>
      <c r="U22" s="188">
        <v>1194</v>
      </c>
      <c r="V22" s="188">
        <v>1194</v>
      </c>
      <c r="W22" s="188">
        <v>1195</v>
      </c>
      <c r="X22" s="188">
        <v>1195</v>
      </c>
      <c r="Y22" s="188">
        <v>1195</v>
      </c>
      <c r="Z22" s="188">
        <v>28735</v>
      </c>
      <c r="AA22" s="188"/>
    </row>
    <row r="23" spans="1:27" x14ac:dyDescent="0.2">
      <c r="A23" s="187">
        <v>45033</v>
      </c>
      <c r="B23" s="188">
        <v>1198</v>
      </c>
      <c r="C23" s="188">
        <v>1200</v>
      </c>
      <c r="D23" s="188">
        <v>1201</v>
      </c>
      <c r="E23" s="188">
        <v>1201</v>
      </c>
      <c r="F23" s="188">
        <v>1201</v>
      </c>
      <c r="G23" s="188">
        <v>1202</v>
      </c>
      <c r="H23" s="188">
        <v>1204</v>
      </c>
      <c r="I23" s="188">
        <v>1206</v>
      </c>
      <c r="J23" s="188">
        <v>1206</v>
      </c>
      <c r="K23" s="188">
        <v>1206</v>
      </c>
      <c r="L23" s="188">
        <v>1209</v>
      </c>
      <c r="M23" s="188">
        <v>1212</v>
      </c>
      <c r="N23" s="188">
        <v>1210</v>
      </c>
      <c r="O23" s="188">
        <v>1209</v>
      </c>
      <c r="P23" s="188">
        <v>1207</v>
      </c>
      <c r="Q23" s="188">
        <v>1206</v>
      </c>
      <c r="R23" s="188">
        <v>1207</v>
      </c>
      <c r="S23" s="188">
        <v>1206</v>
      </c>
      <c r="T23" s="188">
        <v>1205</v>
      </c>
      <c r="U23" s="188">
        <v>1206</v>
      </c>
      <c r="V23" s="188">
        <v>1207</v>
      </c>
      <c r="W23" s="188">
        <v>1210</v>
      </c>
      <c r="X23" s="188">
        <v>1209</v>
      </c>
      <c r="Y23" s="188">
        <v>1210</v>
      </c>
      <c r="Z23" s="188">
        <v>28938</v>
      </c>
      <c r="AA23" s="188"/>
    </row>
    <row r="24" spans="1:27" x14ac:dyDescent="0.2">
      <c r="A24" s="187">
        <v>45034</v>
      </c>
      <c r="B24" s="188">
        <v>1200</v>
      </c>
      <c r="C24" s="188">
        <v>1201</v>
      </c>
      <c r="D24" s="188">
        <v>1201</v>
      </c>
      <c r="E24" s="188">
        <v>1200</v>
      </c>
      <c r="F24" s="188">
        <v>1201</v>
      </c>
      <c r="G24" s="188">
        <v>1201</v>
      </c>
      <c r="H24" s="188">
        <v>1202</v>
      </c>
      <c r="I24" s="188">
        <v>1202</v>
      </c>
      <c r="J24" s="188">
        <v>1201</v>
      </c>
      <c r="K24" s="188">
        <v>1201</v>
      </c>
      <c r="L24" s="188">
        <v>1202</v>
      </c>
      <c r="M24" s="188">
        <v>1198</v>
      </c>
      <c r="N24" s="188">
        <v>1196</v>
      </c>
      <c r="O24" s="188">
        <v>1195</v>
      </c>
      <c r="P24" s="188">
        <v>1195</v>
      </c>
      <c r="Q24" s="188">
        <v>1195</v>
      </c>
      <c r="R24" s="188">
        <v>1196</v>
      </c>
      <c r="S24" s="188">
        <v>1196</v>
      </c>
      <c r="T24" s="188">
        <v>1197</v>
      </c>
      <c r="U24" s="188">
        <v>1199</v>
      </c>
      <c r="V24" s="188">
        <v>1199</v>
      </c>
      <c r="W24" s="188">
        <v>1202</v>
      </c>
      <c r="X24" s="188">
        <v>1205</v>
      </c>
      <c r="Y24" s="188">
        <v>1207</v>
      </c>
      <c r="Z24" s="188">
        <v>28792</v>
      </c>
      <c r="AA24" s="188"/>
    </row>
    <row r="25" spans="1:27" x14ac:dyDescent="0.2">
      <c r="A25" s="187">
        <v>45035</v>
      </c>
      <c r="B25" s="188">
        <v>1233</v>
      </c>
      <c r="C25" s="188">
        <v>1233</v>
      </c>
      <c r="D25" s="188">
        <v>1233</v>
      </c>
      <c r="E25" s="188">
        <v>1232</v>
      </c>
      <c r="F25" s="188">
        <v>1232</v>
      </c>
      <c r="G25" s="188">
        <v>1232</v>
      </c>
      <c r="H25" s="188">
        <v>1232</v>
      </c>
      <c r="I25" s="188">
        <v>1232</v>
      </c>
      <c r="J25" s="188">
        <v>1230</v>
      </c>
      <c r="K25" s="188">
        <v>1229</v>
      </c>
      <c r="L25" s="188">
        <v>1228</v>
      </c>
      <c r="M25" s="188">
        <v>1226</v>
      </c>
      <c r="N25" s="188">
        <v>1224</v>
      </c>
      <c r="O25" s="188">
        <v>1222</v>
      </c>
      <c r="P25" s="188">
        <v>1219</v>
      </c>
      <c r="Q25" s="188">
        <v>1218</v>
      </c>
      <c r="R25" s="188">
        <v>1217</v>
      </c>
      <c r="S25" s="188">
        <v>1215</v>
      </c>
      <c r="T25" s="188">
        <v>1214</v>
      </c>
      <c r="U25" s="188">
        <v>1214</v>
      </c>
      <c r="V25" s="188">
        <v>1216</v>
      </c>
      <c r="W25" s="188">
        <v>1219</v>
      </c>
      <c r="X25" s="188">
        <v>1217</v>
      </c>
      <c r="Y25" s="188">
        <v>1217</v>
      </c>
      <c r="Z25" s="188">
        <v>29384</v>
      </c>
      <c r="AA25" s="188"/>
    </row>
    <row r="26" spans="1:27" x14ac:dyDescent="0.2">
      <c r="A26" s="187">
        <v>45036</v>
      </c>
      <c r="B26" s="188">
        <v>1211</v>
      </c>
      <c r="C26" s="188">
        <v>1208</v>
      </c>
      <c r="D26" s="188">
        <v>1208</v>
      </c>
      <c r="E26" s="188">
        <v>1208</v>
      </c>
      <c r="F26" s="188">
        <v>1209</v>
      </c>
      <c r="G26" s="188">
        <v>1211</v>
      </c>
      <c r="H26" s="188">
        <v>1215</v>
      </c>
      <c r="I26" s="188">
        <v>1216</v>
      </c>
      <c r="J26" s="188">
        <v>1215</v>
      </c>
      <c r="K26" s="188">
        <v>1214</v>
      </c>
      <c r="L26" s="188">
        <v>1209</v>
      </c>
      <c r="M26" s="188">
        <v>1207</v>
      </c>
      <c r="N26" s="188">
        <v>1206</v>
      </c>
      <c r="O26" s="188">
        <v>1206</v>
      </c>
      <c r="P26" s="188">
        <v>1205</v>
      </c>
      <c r="Q26" s="188">
        <v>1204</v>
      </c>
      <c r="R26" s="188">
        <v>1204</v>
      </c>
      <c r="S26" s="188">
        <v>1203</v>
      </c>
      <c r="T26" s="188">
        <v>1204</v>
      </c>
      <c r="U26" s="188">
        <v>1203</v>
      </c>
      <c r="V26" s="188">
        <v>1203</v>
      </c>
      <c r="W26" s="188">
        <v>1204</v>
      </c>
      <c r="X26" s="188">
        <v>1207</v>
      </c>
      <c r="Y26" s="188">
        <v>1209</v>
      </c>
      <c r="Z26" s="188">
        <v>28989</v>
      </c>
      <c r="AA26" s="188"/>
    </row>
    <row r="27" spans="1:27" x14ac:dyDescent="0.2">
      <c r="A27" s="187">
        <v>45037</v>
      </c>
      <c r="B27" s="188">
        <v>1209</v>
      </c>
      <c r="C27" s="188">
        <v>1209</v>
      </c>
      <c r="D27" s="188">
        <v>1209</v>
      </c>
      <c r="E27" s="188">
        <v>1209</v>
      </c>
      <c r="F27" s="188">
        <v>1209</v>
      </c>
      <c r="G27" s="188">
        <v>1209</v>
      </c>
      <c r="H27" s="188">
        <v>1209</v>
      </c>
      <c r="I27" s="188">
        <v>1208</v>
      </c>
      <c r="J27" s="188">
        <v>1208</v>
      </c>
      <c r="K27" s="188">
        <v>1208</v>
      </c>
      <c r="L27" s="188">
        <v>1205</v>
      </c>
      <c r="M27" s="188">
        <v>1203</v>
      </c>
      <c r="N27" s="188">
        <v>1200</v>
      </c>
      <c r="O27" s="188">
        <v>1197</v>
      </c>
      <c r="P27" s="188">
        <v>1193</v>
      </c>
      <c r="Q27" s="188">
        <v>1188</v>
      </c>
      <c r="R27" s="188">
        <v>1185</v>
      </c>
      <c r="S27" s="188">
        <v>1188</v>
      </c>
      <c r="T27" s="188">
        <v>1188</v>
      </c>
      <c r="U27" s="188">
        <v>1189</v>
      </c>
      <c r="V27" s="188">
        <v>1190</v>
      </c>
      <c r="W27" s="188">
        <v>1191</v>
      </c>
      <c r="X27" s="188">
        <v>1192</v>
      </c>
      <c r="Y27" s="188">
        <v>1193</v>
      </c>
      <c r="Z27" s="188">
        <v>28789</v>
      </c>
      <c r="AA27" s="188"/>
    </row>
    <row r="28" spans="1:27" x14ac:dyDescent="0.2">
      <c r="A28" s="187">
        <v>45038</v>
      </c>
      <c r="B28" s="188">
        <v>1166</v>
      </c>
      <c r="C28" s="188">
        <v>1168</v>
      </c>
      <c r="D28" s="188">
        <v>1168</v>
      </c>
      <c r="E28" s="188">
        <v>1170</v>
      </c>
      <c r="F28" s="188">
        <v>1170</v>
      </c>
      <c r="G28" s="188">
        <v>1170</v>
      </c>
      <c r="H28" s="188">
        <v>1171</v>
      </c>
      <c r="I28" s="188">
        <v>1172</v>
      </c>
      <c r="J28" s="188">
        <v>1173</v>
      </c>
      <c r="K28" s="188">
        <v>1173</v>
      </c>
      <c r="L28" s="188">
        <v>1173</v>
      </c>
      <c r="M28" s="188">
        <v>1173</v>
      </c>
      <c r="N28" s="188">
        <v>1172</v>
      </c>
      <c r="O28" s="188">
        <v>1172</v>
      </c>
      <c r="P28" s="188">
        <v>1172</v>
      </c>
      <c r="Q28" s="188">
        <v>1170</v>
      </c>
      <c r="R28" s="188">
        <v>1169</v>
      </c>
      <c r="S28" s="188">
        <v>1169</v>
      </c>
      <c r="T28" s="188">
        <v>1169</v>
      </c>
      <c r="U28" s="188">
        <v>1171</v>
      </c>
      <c r="V28" s="188">
        <v>1173</v>
      </c>
      <c r="W28" s="188">
        <v>1175</v>
      </c>
      <c r="X28" s="188">
        <v>1176</v>
      </c>
      <c r="Y28" s="188">
        <v>1179</v>
      </c>
      <c r="Z28" s="188">
        <v>28114</v>
      </c>
      <c r="AA28" s="188"/>
    </row>
    <row r="29" spans="1:27" x14ac:dyDescent="0.2">
      <c r="A29" s="187">
        <v>45039</v>
      </c>
      <c r="B29" s="188">
        <v>1230</v>
      </c>
      <c r="C29" s="188">
        <v>1232</v>
      </c>
      <c r="D29" s="188">
        <v>1232</v>
      </c>
      <c r="E29" s="188">
        <v>1234</v>
      </c>
      <c r="F29" s="188">
        <v>1234</v>
      </c>
      <c r="G29" s="188">
        <v>1234</v>
      </c>
      <c r="H29" s="188">
        <v>1235</v>
      </c>
      <c r="I29" s="188">
        <v>1236</v>
      </c>
      <c r="J29" s="188">
        <v>1237</v>
      </c>
      <c r="K29" s="188">
        <v>1237</v>
      </c>
      <c r="L29" s="188">
        <v>1236</v>
      </c>
      <c r="M29" s="188">
        <v>1236</v>
      </c>
      <c r="N29" s="188">
        <v>1235</v>
      </c>
      <c r="O29" s="188">
        <v>1235</v>
      </c>
      <c r="P29" s="188">
        <v>1235</v>
      </c>
      <c r="Q29" s="188">
        <v>1234</v>
      </c>
      <c r="R29" s="188">
        <v>1233</v>
      </c>
      <c r="S29" s="188">
        <v>1233</v>
      </c>
      <c r="T29" s="188">
        <v>1233</v>
      </c>
      <c r="U29" s="188">
        <v>1235</v>
      </c>
      <c r="V29" s="188">
        <v>1237</v>
      </c>
      <c r="W29" s="188">
        <v>1239</v>
      </c>
      <c r="X29" s="188">
        <v>1240</v>
      </c>
      <c r="Y29" s="188">
        <v>1243</v>
      </c>
      <c r="Z29" s="188">
        <v>29645</v>
      </c>
      <c r="AA29" s="188"/>
    </row>
    <row r="30" spans="1:27" x14ac:dyDescent="0.2">
      <c r="A30" s="187">
        <v>45040</v>
      </c>
      <c r="B30" s="188">
        <v>1213</v>
      </c>
      <c r="C30" s="188">
        <v>1215</v>
      </c>
      <c r="D30" s="188">
        <v>1215</v>
      </c>
      <c r="E30" s="188">
        <v>1216</v>
      </c>
      <c r="F30" s="188">
        <v>1216</v>
      </c>
      <c r="G30" s="188">
        <v>1217</v>
      </c>
      <c r="H30" s="188">
        <v>1217</v>
      </c>
      <c r="I30" s="188">
        <v>1218</v>
      </c>
      <c r="J30" s="188">
        <v>1218</v>
      </c>
      <c r="K30" s="188">
        <v>1217</v>
      </c>
      <c r="L30" s="188">
        <v>1219</v>
      </c>
      <c r="M30" s="188">
        <v>1219</v>
      </c>
      <c r="N30" s="188">
        <v>1214</v>
      </c>
      <c r="O30" s="188">
        <v>1214</v>
      </c>
      <c r="P30" s="188">
        <v>1213</v>
      </c>
      <c r="Q30" s="188">
        <v>1212</v>
      </c>
      <c r="R30" s="188">
        <v>1212</v>
      </c>
      <c r="S30" s="188">
        <v>1211</v>
      </c>
      <c r="T30" s="188">
        <v>1211</v>
      </c>
      <c r="U30" s="188">
        <v>1210</v>
      </c>
      <c r="V30" s="188">
        <v>1210</v>
      </c>
      <c r="W30" s="188">
        <v>1211</v>
      </c>
      <c r="X30" s="188">
        <v>1211</v>
      </c>
      <c r="Y30" s="188">
        <v>1211</v>
      </c>
      <c r="Z30" s="188">
        <v>29140</v>
      </c>
      <c r="AA30" s="188"/>
    </row>
    <row r="31" spans="1:27" x14ac:dyDescent="0.2">
      <c r="A31" s="187">
        <v>45041</v>
      </c>
      <c r="B31" s="188">
        <v>1208</v>
      </c>
      <c r="C31" s="188">
        <v>1209</v>
      </c>
      <c r="D31" s="188">
        <v>1211</v>
      </c>
      <c r="E31" s="188">
        <v>1212</v>
      </c>
      <c r="F31" s="188">
        <v>1212</v>
      </c>
      <c r="G31" s="188">
        <v>1212</v>
      </c>
      <c r="H31" s="188">
        <v>1212</v>
      </c>
      <c r="I31" s="188">
        <v>1213</v>
      </c>
      <c r="J31" s="188">
        <v>1212</v>
      </c>
      <c r="K31" s="188">
        <v>1211</v>
      </c>
      <c r="L31" s="188">
        <v>1210</v>
      </c>
      <c r="M31" s="188">
        <v>1209</v>
      </c>
      <c r="N31" s="188">
        <v>1208</v>
      </c>
      <c r="O31" s="188">
        <v>1208</v>
      </c>
      <c r="P31" s="188">
        <v>1207</v>
      </c>
      <c r="Q31" s="188">
        <v>1206</v>
      </c>
      <c r="R31" s="188">
        <v>1207</v>
      </c>
      <c r="S31" s="188">
        <v>1206</v>
      </c>
      <c r="T31" s="188">
        <v>1206</v>
      </c>
      <c r="U31" s="188">
        <v>1207</v>
      </c>
      <c r="V31" s="188">
        <v>1207</v>
      </c>
      <c r="W31" s="188">
        <v>1207</v>
      </c>
      <c r="X31" s="188">
        <v>1208</v>
      </c>
      <c r="Y31" s="188">
        <v>1208</v>
      </c>
      <c r="Z31" s="188">
        <v>29016</v>
      </c>
      <c r="AA31" s="188"/>
    </row>
    <row r="32" spans="1:27" x14ac:dyDescent="0.2">
      <c r="A32" s="187">
        <v>45042</v>
      </c>
      <c r="B32" s="188">
        <v>1221</v>
      </c>
      <c r="C32" s="188">
        <v>1222</v>
      </c>
      <c r="D32" s="188">
        <v>1222</v>
      </c>
      <c r="E32" s="188">
        <v>1222</v>
      </c>
      <c r="F32" s="188">
        <v>1221</v>
      </c>
      <c r="G32" s="188">
        <v>1220</v>
      </c>
      <c r="H32" s="188">
        <v>1220</v>
      </c>
      <c r="I32" s="188">
        <v>1221</v>
      </c>
      <c r="J32" s="188">
        <v>1220</v>
      </c>
      <c r="K32" s="188">
        <v>1218</v>
      </c>
      <c r="L32" s="188">
        <v>1217</v>
      </c>
      <c r="M32" s="188">
        <v>1217</v>
      </c>
      <c r="N32" s="188">
        <v>1217</v>
      </c>
      <c r="O32" s="188">
        <v>1217</v>
      </c>
      <c r="P32" s="188">
        <v>1214</v>
      </c>
      <c r="Q32" s="188">
        <v>1213</v>
      </c>
      <c r="R32" s="188">
        <v>1213</v>
      </c>
      <c r="S32" s="188">
        <v>1212</v>
      </c>
      <c r="T32" s="188">
        <v>1211</v>
      </c>
      <c r="U32" s="188">
        <v>1212</v>
      </c>
      <c r="V32" s="188">
        <v>1215</v>
      </c>
      <c r="W32" s="188">
        <v>1216</v>
      </c>
      <c r="X32" s="188">
        <v>1217</v>
      </c>
      <c r="Y32" s="188">
        <v>1217</v>
      </c>
      <c r="Z32" s="188">
        <v>29215</v>
      </c>
      <c r="AA32" s="188"/>
    </row>
    <row r="33" spans="1:27" x14ac:dyDescent="0.2">
      <c r="A33" s="187">
        <v>45043</v>
      </c>
      <c r="B33" s="188">
        <v>1212</v>
      </c>
      <c r="C33" s="188">
        <v>1211</v>
      </c>
      <c r="D33" s="188">
        <v>1210</v>
      </c>
      <c r="E33" s="188">
        <v>1212</v>
      </c>
      <c r="F33" s="188">
        <v>1212</v>
      </c>
      <c r="G33" s="188">
        <v>1212</v>
      </c>
      <c r="H33" s="188">
        <v>1212</v>
      </c>
      <c r="I33" s="188">
        <v>1211</v>
      </c>
      <c r="J33" s="188">
        <v>1210</v>
      </c>
      <c r="K33" s="188">
        <v>1210</v>
      </c>
      <c r="L33" s="188">
        <v>1209</v>
      </c>
      <c r="M33" s="188">
        <v>1208</v>
      </c>
      <c r="N33" s="188">
        <v>1207</v>
      </c>
      <c r="O33" s="188">
        <v>1207</v>
      </c>
      <c r="P33" s="188">
        <v>1206</v>
      </c>
      <c r="Q33" s="188">
        <v>1206</v>
      </c>
      <c r="R33" s="188">
        <v>1205</v>
      </c>
      <c r="S33" s="188">
        <v>1204</v>
      </c>
      <c r="T33" s="188">
        <v>1204</v>
      </c>
      <c r="U33" s="188">
        <v>1205</v>
      </c>
      <c r="V33" s="188">
        <v>1206</v>
      </c>
      <c r="W33" s="188">
        <v>1207</v>
      </c>
      <c r="X33" s="188">
        <v>1208</v>
      </c>
      <c r="Y33" s="188">
        <v>1208</v>
      </c>
      <c r="Z33" s="188">
        <v>29002</v>
      </c>
      <c r="AA33" s="188"/>
    </row>
    <row r="34" spans="1:27" x14ac:dyDescent="0.2">
      <c r="A34" s="187">
        <v>45044</v>
      </c>
      <c r="B34" s="188">
        <v>1212</v>
      </c>
      <c r="C34" s="188">
        <v>1212</v>
      </c>
      <c r="D34" s="188">
        <v>1214</v>
      </c>
      <c r="E34" s="188">
        <v>1214</v>
      </c>
      <c r="F34" s="188">
        <v>1214</v>
      </c>
      <c r="G34" s="188">
        <v>1214</v>
      </c>
      <c r="H34" s="188">
        <v>1214</v>
      </c>
      <c r="I34" s="188">
        <v>1212</v>
      </c>
      <c r="J34" s="188">
        <v>1211</v>
      </c>
      <c r="K34" s="188">
        <v>1210</v>
      </c>
      <c r="L34" s="188">
        <v>1209</v>
      </c>
      <c r="M34" s="188">
        <v>1208</v>
      </c>
      <c r="N34" s="188">
        <v>1208</v>
      </c>
      <c r="O34" s="188">
        <v>1208</v>
      </c>
      <c r="P34" s="188">
        <v>1208</v>
      </c>
      <c r="Q34" s="188">
        <v>1207</v>
      </c>
      <c r="R34" s="188">
        <v>1207</v>
      </c>
      <c r="S34" s="188">
        <v>1208</v>
      </c>
      <c r="T34" s="188">
        <v>1208</v>
      </c>
      <c r="U34" s="188">
        <v>1209</v>
      </c>
      <c r="V34" s="188">
        <v>1209</v>
      </c>
      <c r="W34" s="188">
        <v>1208</v>
      </c>
      <c r="X34" s="188">
        <v>1207</v>
      </c>
      <c r="Y34" s="188">
        <v>1207</v>
      </c>
      <c r="Z34" s="188">
        <v>29038</v>
      </c>
      <c r="AA34" s="188"/>
    </row>
    <row r="35" spans="1:27" x14ac:dyDescent="0.2">
      <c r="A35" s="187">
        <v>45045</v>
      </c>
      <c r="B35" s="188">
        <v>1208</v>
      </c>
      <c r="C35" s="188">
        <v>1208</v>
      </c>
      <c r="D35" s="188">
        <v>1207</v>
      </c>
      <c r="E35" s="188">
        <v>1208</v>
      </c>
      <c r="F35" s="188">
        <v>1207</v>
      </c>
      <c r="G35" s="188">
        <v>1207</v>
      </c>
      <c r="H35" s="188">
        <v>1208</v>
      </c>
      <c r="I35" s="188">
        <v>1209</v>
      </c>
      <c r="J35" s="188">
        <v>1208</v>
      </c>
      <c r="K35" s="188">
        <v>1206</v>
      </c>
      <c r="L35" s="188">
        <v>1205</v>
      </c>
      <c r="M35" s="188">
        <v>1204</v>
      </c>
      <c r="N35" s="188">
        <v>1204</v>
      </c>
      <c r="O35" s="188">
        <v>1204</v>
      </c>
      <c r="P35" s="188">
        <v>1203</v>
      </c>
      <c r="Q35" s="188">
        <v>1202</v>
      </c>
      <c r="R35" s="188">
        <v>1200</v>
      </c>
      <c r="S35" s="188">
        <v>1199</v>
      </c>
      <c r="T35" s="188">
        <v>1199</v>
      </c>
      <c r="U35" s="188">
        <v>1199</v>
      </c>
      <c r="V35" s="188">
        <v>1201</v>
      </c>
      <c r="W35" s="188">
        <v>1203</v>
      </c>
      <c r="X35" s="188">
        <v>1204</v>
      </c>
      <c r="Y35" s="188">
        <v>1204</v>
      </c>
      <c r="Z35" s="188">
        <v>28907</v>
      </c>
      <c r="AA35" s="188"/>
    </row>
    <row r="36" spans="1:27" x14ac:dyDescent="0.2">
      <c r="A36" s="187">
        <v>45046</v>
      </c>
      <c r="B36" s="188">
        <v>1206</v>
      </c>
      <c r="C36" s="188">
        <v>1205</v>
      </c>
      <c r="D36" s="188">
        <v>1158</v>
      </c>
      <c r="E36" s="188">
        <v>1031</v>
      </c>
      <c r="F36" s="188">
        <v>943</v>
      </c>
      <c r="G36" s="188">
        <v>922</v>
      </c>
      <c r="H36" s="188">
        <v>897</v>
      </c>
      <c r="I36" s="188">
        <v>774</v>
      </c>
      <c r="J36" s="188">
        <v>650</v>
      </c>
      <c r="K36" s="188">
        <v>515</v>
      </c>
      <c r="L36" s="188">
        <v>371</v>
      </c>
      <c r="M36" s="188">
        <v>324</v>
      </c>
      <c r="N36" s="188">
        <v>130</v>
      </c>
      <c r="O36" s="188">
        <v>-34</v>
      </c>
      <c r="P36" s="188">
        <v>-34</v>
      </c>
      <c r="Q36" s="188">
        <v>-29</v>
      </c>
      <c r="R36" s="188">
        <v>-29</v>
      </c>
      <c r="S36" s="188">
        <v>-29</v>
      </c>
      <c r="T36" s="188">
        <v>-29</v>
      </c>
      <c r="U36" s="188">
        <v>-30</v>
      </c>
      <c r="V36" s="188">
        <v>-30</v>
      </c>
      <c r="W36" s="188">
        <v>-29</v>
      </c>
      <c r="X36" s="188">
        <v>-28</v>
      </c>
      <c r="Y36" s="188">
        <v>-29</v>
      </c>
      <c r="Z36" s="188">
        <v>9796</v>
      </c>
      <c r="AA36" s="188"/>
    </row>
    <row r="37" spans="1:27" ht="15.75" x14ac:dyDescent="0.25">
      <c r="A37" s="198" t="s">
        <v>107</v>
      </c>
      <c r="B37" s="199">
        <v>36270</v>
      </c>
      <c r="C37" s="199">
        <v>36282</v>
      </c>
      <c r="D37" s="199">
        <v>36247</v>
      </c>
      <c r="E37" s="199">
        <v>36132</v>
      </c>
      <c r="F37" s="199">
        <v>36049</v>
      </c>
      <c r="G37" s="199">
        <v>36032</v>
      </c>
      <c r="H37" s="199">
        <v>36025</v>
      </c>
      <c r="I37" s="199">
        <v>35903</v>
      </c>
      <c r="J37" s="199">
        <v>35763</v>
      </c>
      <c r="K37" s="199">
        <v>35603</v>
      </c>
      <c r="L37" s="199">
        <v>35422</v>
      </c>
      <c r="M37" s="199">
        <v>35361</v>
      </c>
      <c r="N37" s="199">
        <v>35121</v>
      </c>
      <c r="O37" s="199">
        <v>34935</v>
      </c>
      <c r="P37" s="199">
        <v>34901</v>
      </c>
      <c r="Q37" s="199">
        <v>34881</v>
      </c>
      <c r="R37" s="199">
        <v>34873</v>
      </c>
      <c r="S37" s="199">
        <v>34868</v>
      </c>
      <c r="T37" s="199">
        <v>34858</v>
      </c>
      <c r="U37" s="199">
        <v>34874</v>
      </c>
      <c r="V37" s="199">
        <v>34906</v>
      </c>
      <c r="W37" s="199">
        <v>34944</v>
      </c>
      <c r="X37" s="199">
        <v>34972</v>
      </c>
      <c r="Y37" s="199">
        <v>34995</v>
      </c>
      <c r="Z37" s="199">
        <v>850217</v>
      </c>
      <c r="AA37" s="188"/>
    </row>
    <row r="38" spans="1:27" s="202" customFormat="1" ht="15.75" x14ac:dyDescent="0.25">
      <c r="A38" s="200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</row>
    <row r="39" spans="1:27" x14ac:dyDescent="0.2">
      <c r="A39" s="185" t="s">
        <v>0</v>
      </c>
      <c r="B39" s="186">
        <f>SUM(Z7:Z36)</f>
        <v>850217</v>
      </c>
      <c r="C39" s="186"/>
      <c r="D39" s="186"/>
      <c r="E39" s="186"/>
    </row>
    <row r="40" spans="1:27" ht="15.75" x14ac:dyDescent="0.25">
      <c r="A40" s="194" t="s">
        <v>102</v>
      </c>
      <c r="B40" s="195">
        <v>0</v>
      </c>
      <c r="C40" s="186"/>
      <c r="D40" s="186"/>
      <c r="E40" s="186"/>
    </row>
    <row r="41" spans="1:27" ht="15.75" x14ac:dyDescent="0.25">
      <c r="A41" s="194" t="s">
        <v>124</v>
      </c>
      <c r="B41" s="186">
        <f>B39+B40</f>
        <v>850217</v>
      </c>
      <c r="C41" s="186"/>
      <c r="D41" s="186"/>
      <c r="E41" s="186"/>
    </row>
    <row r="42" spans="1:27" ht="15.75" x14ac:dyDescent="0.25">
      <c r="A42" s="178" t="s">
        <v>104</v>
      </c>
      <c r="B42" s="179">
        <f>SUM(O36:Y36)</f>
        <v>-330</v>
      </c>
    </row>
    <row r="43" spans="1:27" ht="15.75" x14ac:dyDescent="0.25">
      <c r="A43" s="178" t="s">
        <v>103</v>
      </c>
      <c r="B43" s="180">
        <f>B41-B42</f>
        <v>850547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44"/>
  <sheetViews>
    <sheetView zoomScale="70" zoomScaleNormal="70" workbookViewId="0">
      <selection activeCell="F46" sqref="F46"/>
    </sheetView>
  </sheetViews>
  <sheetFormatPr defaultRowHeight="15" x14ac:dyDescent="0.2"/>
  <cols>
    <col min="1" max="1" width="14.33203125" customWidth="1"/>
    <col min="2" max="2" width="17.5546875" customWidth="1"/>
    <col min="3" max="26" width="8.33203125" customWidth="1"/>
  </cols>
  <sheetData>
    <row r="1" spans="1:29" x14ac:dyDescent="0.2">
      <c r="A1" s="181" t="s">
        <v>14</v>
      </c>
    </row>
    <row r="2" spans="1:29" x14ac:dyDescent="0.2">
      <c r="A2" s="181" t="s">
        <v>49</v>
      </c>
    </row>
    <row r="3" spans="1:29" x14ac:dyDescent="0.2">
      <c r="A3" t="s">
        <v>43</v>
      </c>
      <c r="D3" s="182"/>
    </row>
    <row r="4" spans="1:29" x14ac:dyDescent="0.2">
      <c r="A4" s="183"/>
      <c r="C4" s="182"/>
      <c r="D4" s="182"/>
    </row>
    <row r="5" spans="1:29" x14ac:dyDescent="0.2">
      <c r="A5" s="183"/>
    </row>
    <row r="6" spans="1:29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  <c r="AA6" s="207"/>
      <c r="AB6" s="67"/>
      <c r="AC6" s="67"/>
    </row>
    <row r="7" spans="1:29" x14ac:dyDescent="0.2">
      <c r="A7" s="187">
        <v>45017</v>
      </c>
      <c r="B7" s="188">
        <v>1173</v>
      </c>
      <c r="C7" s="188">
        <v>1174</v>
      </c>
      <c r="D7" s="188">
        <v>1174</v>
      </c>
      <c r="E7" s="188">
        <v>1173</v>
      </c>
      <c r="F7" s="188">
        <v>1173</v>
      </c>
      <c r="G7" s="188">
        <v>1172</v>
      </c>
      <c r="H7" s="188">
        <v>1172</v>
      </c>
      <c r="I7" s="188">
        <v>1172</v>
      </c>
      <c r="J7" s="188">
        <v>1172</v>
      </c>
      <c r="K7" s="188">
        <v>1171</v>
      </c>
      <c r="L7" s="188">
        <v>1171</v>
      </c>
      <c r="M7" s="188">
        <v>1173</v>
      </c>
      <c r="N7" s="188">
        <v>1173</v>
      </c>
      <c r="O7" s="188">
        <v>1174</v>
      </c>
      <c r="P7" s="188">
        <v>1175</v>
      </c>
      <c r="Q7" s="188">
        <v>1176</v>
      </c>
      <c r="R7" s="188">
        <v>1176</v>
      </c>
      <c r="S7" s="188">
        <v>1175</v>
      </c>
      <c r="T7" s="188">
        <v>1174</v>
      </c>
      <c r="U7" s="188">
        <v>1174</v>
      </c>
      <c r="V7" s="188">
        <v>1174</v>
      </c>
      <c r="W7" s="188">
        <v>1175</v>
      </c>
      <c r="X7" s="188">
        <v>1175</v>
      </c>
      <c r="Y7" s="188">
        <v>1175</v>
      </c>
      <c r="Z7" s="188">
        <v>28166</v>
      </c>
      <c r="AA7" s="67"/>
      <c r="AB7" s="67"/>
      <c r="AC7" s="67"/>
    </row>
    <row r="8" spans="1:29" x14ac:dyDescent="0.2">
      <c r="A8" s="187">
        <v>45018</v>
      </c>
      <c r="B8" s="188">
        <v>1173</v>
      </c>
      <c r="C8" s="188">
        <v>1173</v>
      </c>
      <c r="D8" s="188">
        <v>1173</v>
      </c>
      <c r="E8" s="188">
        <v>1173</v>
      </c>
      <c r="F8" s="188">
        <v>1173</v>
      </c>
      <c r="G8" s="188">
        <v>1173</v>
      </c>
      <c r="H8" s="188">
        <v>1173</v>
      </c>
      <c r="I8" s="188">
        <v>1173</v>
      </c>
      <c r="J8" s="188">
        <v>1173</v>
      </c>
      <c r="K8" s="188">
        <v>1174</v>
      </c>
      <c r="L8" s="188">
        <v>1174</v>
      </c>
      <c r="M8" s="188">
        <v>1175</v>
      </c>
      <c r="N8" s="188">
        <v>1175</v>
      </c>
      <c r="O8" s="188">
        <v>1175</v>
      </c>
      <c r="P8" s="188">
        <v>1174</v>
      </c>
      <c r="Q8" s="188">
        <v>1174</v>
      </c>
      <c r="R8" s="188">
        <v>1172</v>
      </c>
      <c r="S8" s="188">
        <v>1171</v>
      </c>
      <c r="T8" s="188">
        <v>1170</v>
      </c>
      <c r="U8" s="188">
        <v>1170</v>
      </c>
      <c r="V8" s="188">
        <v>1169</v>
      </c>
      <c r="W8" s="188">
        <v>1169</v>
      </c>
      <c r="X8" s="188">
        <v>1169</v>
      </c>
      <c r="Y8" s="188">
        <v>1169</v>
      </c>
      <c r="Z8" s="188">
        <v>28137</v>
      </c>
      <c r="AA8" s="67"/>
      <c r="AB8" s="67"/>
      <c r="AC8" s="67"/>
    </row>
    <row r="9" spans="1:29" x14ac:dyDescent="0.2">
      <c r="A9" s="187">
        <v>45019</v>
      </c>
      <c r="B9" s="188">
        <v>1181</v>
      </c>
      <c r="C9" s="188">
        <v>1181</v>
      </c>
      <c r="D9" s="188">
        <v>1181</v>
      </c>
      <c r="E9" s="188">
        <v>1181</v>
      </c>
      <c r="F9" s="188">
        <v>1182</v>
      </c>
      <c r="G9" s="188">
        <v>1182</v>
      </c>
      <c r="H9" s="188">
        <v>1181</v>
      </c>
      <c r="I9" s="188">
        <v>1181</v>
      </c>
      <c r="J9" s="188">
        <v>1183</v>
      </c>
      <c r="K9" s="188">
        <v>1184</v>
      </c>
      <c r="L9" s="188">
        <v>1184</v>
      </c>
      <c r="M9" s="188">
        <v>1184</v>
      </c>
      <c r="N9" s="188">
        <v>1184</v>
      </c>
      <c r="O9" s="188">
        <v>1184</v>
      </c>
      <c r="P9" s="188">
        <v>1183</v>
      </c>
      <c r="Q9" s="188">
        <v>1183</v>
      </c>
      <c r="R9" s="188">
        <v>1182</v>
      </c>
      <c r="S9" s="188">
        <v>1181</v>
      </c>
      <c r="T9" s="188">
        <v>1181</v>
      </c>
      <c r="U9" s="188">
        <v>1180</v>
      </c>
      <c r="V9" s="188">
        <v>1180</v>
      </c>
      <c r="W9" s="188">
        <v>1180</v>
      </c>
      <c r="X9" s="188">
        <v>1181</v>
      </c>
      <c r="Y9" s="188">
        <v>1180</v>
      </c>
      <c r="Z9" s="188">
        <v>28364</v>
      </c>
      <c r="AA9" s="67"/>
      <c r="AB9" s="67"/>
      <c r="AC9" s="67"/>
    </row>
    <row r="10" spans="1:29" x14ac:dyDescent="0.2">
      <c r="A10" s="187">
        <v>45020</v>
      </c>
      <c r="B10" s="188">
        <v>1184</v>
      </c>
      <c r="C10" s="188">
        <v>1184</v>
      </c>
      <c r="D10" s="188">
        <v>1184</v>
      </c>
      <c r="E10" s="188">
        <v>1184</v>
      </c>
      <c r="F10" s="188">
        <v>1185</v>
      </c>
      <c r="G10" s="188">
        <v>1184</v>
      </c>
      <c r="H10" s="188">
        <v>1184</v>
      </c>
      <c r="I10" s="188">
        <v>1184</v>
      </c>
      <c r="J10" s="188">
        <v>1184</v>
      </c>
      <c r="K10" s="188">
        <v>1184</v>
      </c>
      <c r="L10" s="188">
        <v>1184</v>
      </c>
      <c r="M10" s="188">
        <v>1185</v>
      </c>
      <c r="N10" s="188">
        <v>1185</v>
      </c>
      <c r="O10" s="188">
        <v>1184</v>
      </c>
      <c r="P10" s="188">
        <v>1184</v>
      </c>
      <c r="Q10" s="188">
        <v>1183</v>
      </c>
      <c r="R10" s="188">
        <v>1183</v>
      </c>
      <c r="S10" s="188">
        <v>1182</v>
      </c>
      <c r="T10" s="188">
        <v>1183</v>
      </c>
      <c r="U10" s="188">
        <v>1182</v>
      </c>
      <c r="V10" s="188">
        <v>1182</v>
      </c>
      <c r="W10" s="188">
        <v>1182</v>
      </c>
      <c r="X10" s="188">
        <v>1182</v>
      </c>
      <c r="Y10" s="188">
        <v>1180</v>
      </c>
      <c r="Z10" s="188">
        <v>28402</v>
      </c>
      <c r="AA10" s="67"/>
      <c r="AB10" s="67"/>
      <c r="AC10" s="67"/>
    </row>
    <row r="11" spans="1:29" x14ac:dyDescent="0.2">
      <c r="A11" s="187">
        <v>45021</v>
      </c>
      <c r="B11" s="188">
        <v>1180</v>
      </c>
      <c r="C11" s="188">
        <v>1180</v>
      </c>
      <c r="D11" s="188">
        <v>1180</v>
      </c>
      <c r="E11" s="188">
        <v>1183</v>
      </c>
      <c r="F11" s="188">
        <v>1184</v>
      </c>
      <c r="G11" s="188">
        <v>1185</v>
      </c>
      <c r="H11" s="188">
        <v>1184</v>
      </c>
      <c r="I11" s="188">
        <v>1184</v>
      </c>
      <c r="J11" s="188">
        <v>1182</v>
      </c>
      <c r="K11" s="188">
        <v>1182</v>
      </c>
      <c r="L11" s="188">
        <v>1183</v>
      </c>
      <c r="M11" s="188">
        <v>1182</v>
      </c>
      <c r="N11" s="188">
        <v>1181</v>
      </c>
      <c r="O11" s="188">
        <v>1181</v>
      </c>
      <c r="P11" s="188">
        <v>1180</v>
      </c>
      <c r="Q11" s="188">
        <v>1179</v>
      </c>
      <c r="R11" s="188">
        <v>1179</v>
      </c>
      <c r="S11" s="188">
        <v>1181</v>
      </c>
      <c r="T11" s="188">
        <v>1180</v>
      </c>
      <c r="U11" s="188">
        <v>1179</v>
      </c>
      <c r="V11" s="188">
        <v>1178</v>
      </c>
      <c r="W11" s="188">
        <v>1180</v>
      </c>
      <c r="X11" s="188">
        <v>1180</v>
      </c>
      <c r="Y11" s="188">
        <v>1180</v>
      </c>
      <c r="Z11" s="188">
        <v>28347</v>
      </c>
      <c r="AA11" s="67"/>
      <c r="AB11" s="67"/>
      <c r="AC11" s="67"/>
    </row>
    <row r="12" spans="1:29" x14ac:dyDescent="0.2">
      <c r="A12" s="187">
        <v>45022</v>
      </c>
      <c r="B12" s="188">
        <v>1182</v>
      </c>
      <c r="C12" s="188">
        <v>1184</v>
      </c>
      <c r="D12" s="188">
        <v>1183</v>
      </c>
      <c r="E12" s="188">
        <v>1183</v>
      </c>
      <c r="F12" s="188">
        <v>1184</v>
      </c>
      <c r="G12" s="188">
        <v>1184</v>
      </c>
      <c r="H12" s="188">
        <v>1183</v>
      </c>
      <c r="I12" s="188">
        <v>1184</v>
      </c>
      <c r="J12" s="188">
        <v>1184</v>
      </c>
      <c r="K12" s="188">
        <v>1184</v>
      </c>
      <c r="L12" s="188">
        <v>1184</v>
      </c>
      <c r="M12" s="188">
        <v>1183</v>
      </c>
      <c r="N12" s="188">
        <v>1183</v>
      </c>
      <c r="O12" s="188">
        <v>1182</v>
      </c>
      <c r="P12" s="188">
        <v>1182</v>
      </c>
      <c r="Q12" s="188">
        <v>1180</v>
      </c>
      <c r="R12" s="188">
        <v>1180</v>
      </c>
      <c r="S12" s="188">
        <v>1179</v>
      </c>
      <c r="T12" s="188">
        <v>1179</v>
      </c>
      <c r="U12" s="188">
        <v>1179</v>
      </c>
      <c r="V12" s="188">
        <v>1179</v>
      </c>
      <c r="W12" s="188">
        <v>1180</v>
      </c>
      <c r="X12" s="188">
        <v>1180</v>
      </c>
      <c r="Y12" s="188">
        <v>1180</v>
      </c>
      <c r="Z12" s="188">
        <v>28365</v>
      </c>
      <c r="AA12" s="67"/>
      <c r="AB12" s="67"/>
      <c r="AC12" s="67"/>
    </row>
    <row r="13" spans="1:29" x14ac:dyDescent="0.2">
      <c r="A13" s="187">
        <v>45023</v>
      </c>
      <c r="B13" s="188">
        <v>1181</v>
      </c>
      <c r="C13" s="188">
        <v>1182</v>
      </c>
      <c r="D13" s="188">
        <v>1182</v>
      </c>
      <c r="E13" s="188">
        <v>1183</v>
      </c>
      <c r="F13" s="188">
        <v>1183</v>
      </c>
      <c r="G13" s="188">
        <v>1183</v>
      </c>
      <c r="H13" s="188">
        <v>1182</v>
      </c>
      <c r="I13" s="188">
        <v>1182</v>
      </c>
      <c r="J13" s="188">
        <v>1181</v>
      </c>
      <c r="K13" s="188">
        <v>1182</v>
      </c>
      <c r="L13" s="188">
        <v>1181</v>
      </c>
      <c r="M13" s="188">
        <v>1182</v>
      </c>
      <c r="N13" s="188">
        <v>1181</v>
      </c>
      <c r="O13" s="188">
        <v>1182</v>
      </c>
      <c r="P13" s="188">
        <v>1181</v>
      </c>
      <c r="Q13" s="188">
        <v>1181</v>
      </c>
      <c r="R13" s="188">
        <v>1181</v>
      </c>
      <c r="S13" s="188">
        <v>1180</v>
      </c>
      <c r="T13" s="188">
        <v>1180</v>
      </c>
      <c r="U13" s="188">
        <v>1179</v>
      </c>
      <c r="V13" s="188">
        <v>1179</v>
      </c>
      <c r="W13" s="188">
        <v>1180</v>
      </c>
      <c r="X13" s="188">
        <v>1179</v>
      </c>
      <c r="Y13" s="188">
        <v>1174</v>
      </c>
      <c r="Z13" s="188">
        <v>28341</v>
      </c>
      <c r="AA13" s="67"/>
      <c r="AB13" s="67"/>
      <c r="AC13" s="67"/>
    </row>
    <row r="14" spans="1:29" x14ac:dyDescent="0.2">
      <c r="A14" s="187">
        <v>45024</v>
      </c>
      <c r="B14" s="188">
        <v>1177</v>
      </c>
      <c r="C14" s="188">
        <v>1177</v>
      </c>
      <c r="D14" s="188">
        <v>1180</v>
      </c>
      <c r="E14" s="188">
        <v>1184</v>
      </c>
      <c r="F14" s="188">
        <v>1183</v>
      </c>
      <c r="G14" s="188">
        <v>1183</v>
      </c>
      <c r="H14" s="188">
        <v>1184</v>
      </c>
      <c r="I14" s="188">
        <v>1184</v>
      </c>
      <c r="J14" s="188">
        <v>1184</v>
      </c>
      <c r="K14" s="188">
        <v>1185</v>
      </c>
      <c r="L14" s="188">
        <v>1185</v>
      </c>
      <c r="M14" s="188">
        <v>1186</v>
      </c>
      <c r="N14" s="188">
        <v>1187</v>
      </c>
      <c r="O14" s="188">
        <v>1186</v>
      </c>
      <c r="P14" s="188">
        <v>1186</v>
      </c>
      <c r="Q14" s="188">
        <v>1184</v>
      </c>
      <c r="R14" s="188">
        <v>1184</v>
      </c>
      <c r="S14" s="188">
        <v>1183</v>
      </c>
      <c r="T14" s="188">
        <v>1183</v>
      </c>
      <c r="U14" s="188">
        <v>1182</v>
      </c>
      <c r="V14" s="188">
        <v>1181</v>
      </c>
      <c r="W14" s="188">
        <v>1182</v>
      </c>
      <c r="X14" s="188">
        <v>1182</v>
      </c>
      <c r="Y14" s="188">
        <v>1181</v>
      </c>
      <c r="Z14" s="188">
        <v>28393</v>
      </c>
      <c r="AA14" s="67"/>
      <c r="AB14" s="67"/>
      <c r="AC14" s="67"/>
    </row>
    <row r="15" spans="1:29" x14ac:dyDescent="0.2">
      <c r="A15" s="187">
        <v>45025</v>
      </c>
      <c r="B15" s="188">
        <v>1182</v>
      </c>
      <c r="C15" s="188">
        <v>1182</v>
      </c>
      <c r="D15" s="188">
        <v>1182</v>
      </c>
      <c r="E15" s="188">
        <v>1182</v>
      </c>
      <c r="F15" s="188">
        <v>1183</v>
      </c>
      <c r="G15" s="188">
        <v>1183</v>
      </c>
      <c r="H15" s="188">
        <v>1183</v>
      </c>
      <c r="I15" s="188">
        <v>1183</v>
      </c>
      <c r="J15" s="188">
        <v>1183</v>
      </c>
      <c r="K15" s="188">
        <v>1184</v>
      </c>
      <c r="L15" s="188">
        <v>1185</v>
      </c>
      <c r="M15" s="188">
        <v>1186</v>
      </c>
      <c r="N15" s="188">
        <v>1186</v>
      </c>
      <c r="O15" s="188">
        <v>1186</v>
      </c>
      <c r="P15" s="188">
        <v>1186</v>
      </c>
      <c r="Q15" s="188">
        <v>1186</v>
      </c>
      <c r="R15" s="188">
        <v>1184</v>
      </c>
      <c r="S15" s="188">
        <v>1183</v>
      </c>
      <c r="T15" s="188">
        <v>1183</v>
      </c>
      <c r="U15" s="188">
        <v>1182</v>
      </c>
      <c r="V15" s="188">
        <v>1182</v>
      </c>
      <c r="W15" s="188">
        <v>1182</v>
      </c>
      <c r="X15" s="188">
        <v>1182</v>
      </c>
      <c r="Y15" s="188">
        <v>1182</v>
      </c>
      <c r="Z15" s="188">
        <v>28402</v>
      </c>
      <c r="AA15" s="67"/>
      <c r="AB15" s="67"/>
      <c r="AC15" s="67"/>
    </row>
    <row r="16" spans="1:29" x14ac:dyDescent="0.2">
      <c r="A16" s="187">
        <v>45026</v>
      </c>
      <c r="B16" s="188">
        <v>1184</v>
      </c>
      <c r="C16" s="188">
        <v>1184</v>
      </c>
      <c r="D16" s="188">
        <v>1184</v>
      </c>
      <c r="E16" s="188">
        <v>1184</v>
      </c>
      <c r="F16" s="188">
        <v>1184</v>
      </c>
      <c r="G16" s="188">
        <v>1184</v>
      </c>
      <c r="H16" s="188">
        <v>1184</v>
      </c>
      <c r="I16" s="188">
        <v>1183</v>
      </c>
      <c r="J16" s="188">
        <v>1185</v>
      </c>
      <c r="K16" s="188">
        <v>1186</v>
      </c>
      <c r="L16" s="188">
        <v>1186</v>
      </c>
      <c r="M16" s="188">
        <v>1187</v>
      </c>
      <c r="N16" s="188">
        <v>1187</v>
      </c>
      <c r="O16" s="188">
        <v>1188</v>
      </c>
      <c r="P16" s="188">
        <v>1189</v>
      </c>
      <c r="Q16" s="188">
        <v>1187</v>
      </c>
      <c r="R16" s="188">
        <v>1186</v>
      </c>
      <c r="S16" s="188">
        <v>1185</v>
      </c>
      <c r="T16" s="188">
        <v>1184</v>
      </c>
      <c r="U16" s="188">
        <v>1184</v>
      </c>
      <c r="V16" s="188">
        <v>1182</v>
      </c>
      <c r="W16" s="188">
        <v>1183</v>
      </c>
      <c r="X16" s="188">
        <v>1183</v>
      </c>
      <c r="Y16" s="188">
        <v>1183</v>
      </c>
      <c r="Z16" s="188">
        <v>28436</v>
      </c>
      <c r="AA16" s="67"/>
      <c r="AB16" s="67"/>
      <c r="AC16" s="67"/>
    </row>
    <row r="17" spans="1:29" x14ac:dyDescent="0.2">
      <c r="A17" s="187">
        <v>45027</v>
      </c>
      <c r="B17" s="188">
        <v>1184</v>
      </c>
      <c r="C17" s="188">
        <v>1184</v>
      </c>
      <c r="D17" s="188">
        <v>1184</v>
      </c>
      <c r="E17" s="188">
        <v>1184</v>
      </c>
      <c r="F17" s="188">
        <v>1184</v>
      </c>
      <c r="G17" s="188">
        <v>1184</v>
      </c>
      <c r="H17" s="188">
        <v>1183</v>
      </c>
      <c r="I17" s="188">
        <v>1184</v>
      </c>
      <c r="J17" s="188">
        <v>1185</v>
      </c>
      <c r="K17" s="188">
        <v>1186</v>
      </c>
      <c r="L17" s="188">
        <v>1186</v>
      </c>
      <c r="M17" s="188">
        <v>1186</v>
      </c>
      <c r="N17" s="188">
        <v>1186</v>
      </c>
      <c r="O17" s="188">
        <v>1186</v>
      </c>
      <c r="P17" s="188">
        <v>1185</v>
      </c>
      <c r="Q17" s="188">
        <v>1184</v>
      </c>
      <c r="R17" s="188">
        <v>1184</v>
      </c>
      <c r="S17" s="188">
        <v>1183</v>
      </c>
      <c r="T17" s="188">
        <v>1182</v>
      </c>
      <c r="U17" s="188">
        <v>1182</v>
      </c>
      <c r="V17" s="188">
        <v>1182</v>
      </c>
      <c r="W17" s="188">
        <v>1182</v>
      </c>
      <c r="X17" s="188">
        <v>1183</v>
      </c>
      <c r="Y17" s="188">
        <v>1182</v>
      </c>
      <c r="Z17" s="188">
        <v>28415</v>
      </c>
      <c r="AA17" s="67"/>
      <c r="AB17" s="67"/>
      <c r="AC17" s="67"/>
    </row>
    <row r="18" spans="1:29" x14ac:dyDescent="0.2">
      <c r="A18" s="187">
        <v>45028</v>
      </c>
      <c r="B18" s="188">
        <v>1184</v>
      </c>
      <c r="C18" s="188">
        <v>1184</v>
      </c>
      <c r="D18" s="188">
        <v>1184</v>
      </c>
      <c r="E18" s="188">
        <v>1184</v>
      </c>
      <c r="F18" s="188">
        <v>1184</v>
      </c>
      <c r="G18" s="188">
        <v>1184</v>
      </c>
      <c r="H18" s="188">
        <v>1183</v>
      </c>
      <c r="I18" s="188">
        <v>1184</v>
      </c>
      <c r="J18" s="188">
        <v>1184</v>
      </c>
      <c r="K18" s="188">
        <v>1184</v>
      </c>
      <c r="L18" s="188">
        <v>1185</v>
      </c>
      <c r="M18" s="188">
        <v>1185</v>
      </c>
      <c r="N18" s="188">
        <v>1184</v>
      </c>
      <c r="O18" s="188">
        <v>1184</v>
      </c>
      <c r="P18" s="188">
        <v>1184</v>
      </c>
      <c r="Q18" s="188">
        <v>1183</v>
      </c>
      <c r="R18" s="188">
        <v>1182</v>
      </c>
      <c r="S18" s="188">
        <v>1182</v>
      </c>
      <c r="T18" s="188">
        <v>1181</v>
      </c>
      <c r="U18" s="188">
        <v>1180</v>
      </c>
      <c r="V18" s="188">
        <v>1179</v>
      </c>
      <c r="W18" s="188">
        <v>1179</v>
      </c>
      <c r="X18" s="188">
        <v>1180</v>
      </c>
      <c r="Y18" s="188">
        <v>1181</v>
      </c>
      <c r="Z18" s="188">
        <v>28388</v>
      </c>
      <c r="AA18" s="67"/>
      <c r="AB18" s="67"/>
      <c r="AC18" s="67"/>
    </row>
    <row r="19" spans="1:29" x14ac:dyDescent="0.2">
      <c r="A19" s="187">
        <v>45029</v>
      </c>
      <c r="B19" s="188">
        <v>1183</v>
      </c>
      <c r="C19" s="188">
        <v>1184</v>
      </c>
      <c r="D19" s="188">
        <v>1184</v>
      </c>
      <c r="E19" s="188">
        <v>1184</v>
      </c>
      <c r="F19" s="188">
        <v>1184</v>
      </c>
      <c r="G19" s="188">
        <v>1184</v>
      </c>
      <c r="H19" s="188">
        <v>1184</v>
      </c>
      <c r="I19" s="188">
        <v>1184</v>
      </c>
      <c r="J19" s="188">
        <v>1184</v>
      </c>
      <c r="K19" s="188">
        <v>1185</v>
      </c>
      <c r="L19" s="188">
        <v>1178</v>
      </c>
      <c r="M19" s="188">
        <v>1183</v>
      </c>
      <c r="N19" s="188">
        <v>1181</v>
      </c>
      <c r="O19" s="188">
        <v>1175</v>
      </c>
      <c r="P19" s="188">
        <v>1174</v>
      </c>
      <c r="Q19" s="188">
        <v>1173</v>
      </c>
      <c r="R19" s="188">
        <v>1172</v>
      </c>
      <c r="S19" s="188">
        <v>1171</v>
      </c>
      <c r="T19" s="188">
        <v>1172</v>
      </c>
      <c r="U19" s="188">
        <v>1173</v>
      </c>
      <c r="V19" s="188">
        <v>1173</v>
      </c>
      <c r="W19" s="188">
        <v>1174</v>
      </c>
      <c r="X19" s="188">
        <v>1175</v>
      </c>
      <c r="Y19" s="188">
        <v>1175</v>
      </c>
      <c r="Z19" s="188">
        <v>28289</v>
      </c>
      <c r="AA19" s="67"/>
      <c r="AB19" s="67"/>
      <c r="AC19" s="67"/>
    </row>
    <row r="20" spans="1:29" x14ac:dyDescent="0.2">
      <c r="A20" s="187">
        <v>45030</v>
      </c>
      <c r="B20" s="188">
        <v>1173</v>
      </c>
      <c r="C20" s="188">
        <v>1173</v>
      </c>
      <c r="D20" s="188">
        <v>1174</v>
      </c>
      <c r="E20" s="188">
        <v>1174</v>
      </c>
      <c r="F20" s="188">
        <v>1173</v>
      </c>
      <c r="G20" s="188">
        <v>1172</v>
      </c>
      <c r="H20" s="188">
        <v>1173</v>
      </c>
      <c r="I20" s="188">
        <v>1174</v>
      </c>
      <c r="J20" s="188">
        <v>1174</v>
      </c>
      <c r="K20" s="188">
        <v>1174</v>
      </c>
      <c r="L20" s="188">
        <v>1174</v>
      </c>
      <c r="M20" s="188">
        <v>1173</v>
      </c>
      <c r="N20" s="188">
        <v>1173</v>
      </c>
      <c r="O20" s="188">
        <v>1172</v>
      </c>
      <c r="P20" s="188">
        <v>1170</v>
      </c>
      <c r="Q20" s="188">
        <v>1168</v>
      </c>
      <c r="R20" s="188">
        <v>1168</v>
      </c>
      <c r="S20" s="188">
        <v>1168</v>
      </c>
      <c r="T20" s="188">
        <v>1168</v>
      </c>
      <c r="U20" s="188">
        <v>1168</v>
      </c>
      <c r="V20" s="188">
        <v>1168</v>
      </c>
      <c r="W20" s="188">
        <v>1167</v>
      </c>
      <c r="X20" s="188">
        <v>1168</v>
      </c>
      <c r="Y20" s="188">
        <v>1169</v>
      </c>
      <c r="Z20" s="188">
        <v>28108</v>
      </c>
      <c r="AA20" s="67"/>
      <c r="AB20" s="67"/>
      <c r="AC20" s="67"/>
    </row>
    <row r="21" spans="1:29" x14ac:dyDescent="0.2">
      <c r="A21" s="187">
        <v>45031</v>
      </c>
      <c r="B21" s="188">
        <v>1170</v>
      </c>
      <c r="C21" s="188">
        <v>1171</v>
      </c>
      <c r="D21" s="188">
        <v>1171</v>
      </c>
      <c r="E21" s="188">
        <v>1170</v>
      </c>
      <c r="F21" s="188">
        <v>1170</v>
      </c>
      <c r="G21" s="188">
        <v>1170</v>
      </c>
      <c r="H21" s="188">
        <v>1170</v>
      </c>
      <c r="I21" s="188">
        <v>1170</v>
      </c>
      <c r="J21" s="188">
        <v>1171</v>
      </c>
      <c r="K21" s="188">
        <v>1171</v>
      </c>
      <c r="L21" s="188">
        <v>1171</v>
      </c>
      <c r="M21" s="188">
        <v>1170</v>
      </c>
      <c r="N21" s="188">
        <v>1168</v>
      </c>
      <c r="O21" s="188">
        <v>1156</v>
      </c>
      <c r="P21" s="188">
        <v>1156</v>
      </c>
      <c r="Q21" s="188">
        <v>1159</v>
      </c>
      <c r="R21" s="188">
        <v>1159</v>
      </c>
      <c r="S21" s="188">
        <v>1158</v>
      </c>
      <c r="T21" s="188">
        <v>1158</v>
      </c>
      <c r="U21" s="188">
        <v>1159</v>
      </c>
      <c r="V21" s="188">
        <v>1159</v>
      </c>
      <c r="W21" s="188">
        <v>1160</v>
      </c>
      <c r="X21" s="188">
        <v>1160</v>
      </c>
      <c r="Y21" s="188">
        <v>1159</v>
      </c>
      <c r="Z21" s="188">
        <v>27956</v>
      </c>
      <c r="AA21" s="67"/>
      <c r="AB21" s="67"/>
      <c r="AC21" s="67"/>
    </row>
    <row r="22" spans="1:29" x14ac:dyDescent="0.2">
      <c r="A22" s="187">
        <v>45032</v>
      </c>
      <c r="B22" s="188">
        <v>1159</v>
      </c>
      <c r="C22" s="188">
        <v>1159</v>
      </c>
      <c r="D22" s="188">
        <v>1160</v>
      </c>
      <c r="E22" s="188">
        <v>1160</v>
      </c>
      <c r="F22" s="188">
        <v>1160</v>
      </c>
      <c r="G22" s="188">
        <v>1160</v>
      </c>
      <c r="H22" s="188">
        <v>1160</v>
      </c>
      <c r="I22" s="188">
        <v>1160</v>
      </c>
      <c r="J22" s="188">
        <v>1160</v>
      </c>
      <c r="K22" s="188">
        <v>1160</v>
      </c>
      <c r="L22" s="188">
        <v>1156</v>
      </c>
      <c r="M22" s="188">
        <v>1165</v>
      </c>
      <c r="N22" s="188">
        <v>1169</v>
      </c>
      <c r="O22" s="188">
        <v>1169</v>
      </c>
      <c r="P22" s="188">
        <v>1168</v>
      </c>
      <c r="Q22" s="188">
        <v>1167</v>
      </c>
      <c r="R22" s="188">
        <v>1166</v>
      </c>
      <c r="S22" s="188">
        <v>1165</v>
      </c>
      <c r="T22" s="188">
        <v>1165</v>
      </c>
      <c r="U22" s="188">
        <v>1164</v>
      </c>
      <c r="V22" s="188">
        <v>1164</v>
      </c>
      <c r="W22" s="188">
        <v>1165</v>
      </c>
      <c r="X22" s="188">
        <v>1166</v>
      </c>
      <c r="Y22" s="188">
        <v>1167</v>
      </c>
      <c r="Z22" s="188">
        <v>27914</v>
      </c>
      <c r="AA22" s="67"/>
      <c r="AB22" s="67"/>
      <c r="AC22" s="67"/>
    </row>
    <row r="23" spans="1:29" x14ac:dyDescent="0.2">
      <c r="A23" s="187">
        <v>45033</v>
      </c>
      <c r="B23" s="188">
        <v>1170</v>
      </c>
      <c r="C23" s="188">
        <v>1170</v>
      </c>
      <c r="D23" s="188">
        <v>1171</v>
      </c>
      <c r="E23" s="188">
        <v>1171</v>
      </c>
      <c r="F23" s="188">
        <v>1171</v>
      </c>
      <c r="G23" s="188">
        <v>1179</v>
      </c>
      <c r="H23" s="188">
        <v>1180</v>
      </c>
      <c r="I23" s="188">
        <v>1181</v>
      </c>
      <c r="J23" s="188">
        <v>1181</v>
      </c>
      <c r="K23" s="188">
        <v>1181</v>
      </c>
      <c r="L23" s="188">
        <v>1181</v>
      </c>
      <c r="M23" s="188">
        <v>1179</v>
      </c>
      <c r="N23" s="188">
        <v>1179</v>
      </c>
      <c r="O23" s="188">
        <v>1179</v>
      </c>
      <c r="P23" s="188">
        <v>1180</v>
      </c>
      <c r="Q23" s="188">
        <v>1179</v>
      </c>
      <c r="R23" s="188">
        <v>1181</v>
      </c>
      <c r="S23" s="188">
        <v>1182</v>
      </c>
      <c r="T23" s="188">
        <v>1181</v>
      </c>
      <c r="U23" s="188">
        <v>1180</v>
      </c>
      <c r="V23" s="188">
        <v>1179</v>
      </c>
      <c r="W23" s="188">
        <v>1180</v>
      </c>
      <c r="X23" s="188">
        <v>1180</v>
      </c>
      <c r="Y23" s="188">
        <v>1181</v>
      </c>
      <c r="Z23" s="188">
        <v>28276</v>
      </c>
      <c r="AA23" s="67"/>
      <c r="AB23" s="67"/>
      <c r="AC23" s="67"/>
    </row>
    <row r="24" spans="1:29" x14ac:dyDescent="0.2">
      <c r="A24" s="187">
        <v>45034</v>
      </c>
      <c r="B24" s="188">
        <v>1180</v>
      </c>
      <c r="C24" s="188">
        <v>1180</v>
      </c>
      <c r="D24" s="188">
        <v>1180</v>
      </c>
      <c r="E24" s="188">
        <v>1180</v>
      </c>
      <c r="F24" s="188">
        <v>1180</v>
      </c>
      <c r="G24" s="188">
        <v>1180</v>
      </c>
      <c r="H24" s="188">
        <v>1181</v>
      </c>
      <c r="I24" s="188">
        <v>1181</v>
      </c>
      <c r="J24" s="188">
        <v>1182</v>
      </c>
      <c r="K24" s="188">
        <v>1183</v>
      </c>
      <c r="L24" s="188">
        <v>1183</v>
      </c>
      <c r="M24" s="188">
        <v>1181</v>
      </c>
      <c r="N24" s="188">
        <v>1181</v>
      </c>
      <c r="O24" s="188">
        <v>1181</v>
      </c>
      <c r="P24" s="188">
        <v>1180</v>
      </c>
      <c r="Q24" s="188">
        <v>1180</v>
      </c>
      <c r="R24" s="188">
        <v>1180</v>
      </c>
      <c r="S24" s="188">
        <v>1179</v>
      </c>
      <c r="T24" s="188">
        <v>1179</v>
      </c>
      <c r="U24" s="188">
        <v>1179</v>
      </c>
      <c r="V24" s="188">
        <v>1179</v>
      </c>
      <c r="W24" s="188">
        <v>1179</v>
      </c>
      <c r="X24" s="188">
        <v>1179</v>
      </c>
      <c r="Y24" s="188">
        <v>1179</v>
      </c>
      <c r="Z24" s="188">
        <v>28326</v>
      </c>
      <c r="AA24" s="67"/>
      <c r="AB24" s="67"/>
      <c r="AC24" s="67"/>
    </row>
    <row r="25" spans="1:29" x14ac:dyDescent="0.2">
      <c r="A25" s="187">
        <v>45035</v>
      </c>
      <c r="B25" s="188">
        <v>1182</v>
      </c>
      <c r="C25" s="188">
        <v>1181</v>
      </c>
      <c r="D25" s="188">
        <v>1181</v>
      </c>
      <c r="E25" s="188">
        <v>1181</v>
      </c>
      <c r="F25" s="188">
        <v>1180</v>
      </c>
      <c r="G25" s="188">
        <v>1180</v>
      </c>
      <c r="H25" s="188">
        <v>1180</v>
      </c>
      <c r="I25" s="188">
        <v>1176</v>
      </c>
      <c r="J25" s="188">
        <v>1177</v>
      </c>
      <c r="K25" s="188">
        <v>1178</v>
      </c>
      <c r="L25" s="188">
        <v>1178</v>
      </c>
      <c r="M25" s="188">
        <v>1182</v>
      </c>
      <c r="N25" s="188">
        <v>1184</v>
      </c>
      <c r="O25" s="188">
        <v>1183</v>
      </c>
      <c r="P25" s="188">
        <v>1183</v>
      </c>
      <c r="Q25" s="188">
        <v>1182</v>
      </c>
      <c r="R25" s="188">
        <v>1181</v>
      </c>
      <c r="S25" s="188">
        <v>1180</v>
      </c>
      <c r="T25" s="188">
        <v>1179</v>
      </c>
      <c r="U25" s="188">
        <v>1179</v>
      </c>
      <c r="V25" s="188">
        <v>1179</v>
      </c>
      <c r="W25" s="188">
        <v>1179</v>
      </c>
      <c r="X25" s="188">
        <v>1180</v>
      </c>
      <c r="Y25" s="188">
        <v>1171</v>
      </c>
      <c r="Z25" s="188">
        <v>28316</v>
      </c>
      <c r="AA25" s="67"/>
      <c r="AB25" s="67"/>
      <c r="AC25" s="67"/>
    </row>
    <row r="26" spans="1:29" x14ac:dyDescent="0.2">
      <c r="A26" s="187">
        <v>45036</v>
      </c>
      <c r="B26" s="188">
        <v>1173</v>
      </c>
      <c r="C26" s="188">
        <v>1174</v>
      </c>
      <c r="D26" s="188">
        <v>1174</v>
      </c>
      <c r="E26" s="188">
        <v>1182</v>
      </c>
      <c r="F26" s="188">
        <v>1183</v>
      </c>
      <c r="G26" s="188">
        <v>1182</v>
      </c>
      <c r="H26" s="188">
        <v>1183</v>
      </c>
      <c r="I26" s="188">
        <v>1183</v>
      </c>
      <c r="J26" s="188">
        <v>1184</v>
      </c>
      <c r="K26" s="188">
        <v>1184</v>
      </c>
      <c r="L26" s="188">
        <v>1180</v>
      </c>
      <c r="M26" s="188">
        <v>1177</v>
      </c>
      <c r="N26" s="188">
        <v>1177</v>
      </c>
      <c r="O26" s="188">
        <v>1177</v>
      </c>
      <c r="P26" s="188">
        <v>1178</v>
      </c>
      <c r="Q26" s="188">
        <v>1182</v>
      </c>
      <c r="R26" s="188">
        <v>1179</v>
      </c>
      <c r="S26" s="188">
        <v>1179</v>
      </c>
      <c r="T26" s="188">
        <v>1178</v>
      </c>
      <c r="U26" s="188">
        <v>1177</v>
      </c>
      <c r="V26" s="188">
        <v>1177</v>
      </c>
      <c r="W26" s="188">
        <v>1178</v>
      </c>
      <c r="X26" s="188">
        <v>1178</v>
      </c>
      <c r="Y26" s="188">
        <v>1179</v>
      </c>
      <c r="Z26" s="188">
        <v>28298</v>
      </c>
      <c r="AA26" s="67"/>
      <c r="AB26" s="67"/>
      <c r="AC26" s="67"/>
    </row>
    <row r="27" spans="1:29" x14ac:dyDescent="0.2">
      <c r="A27" s="187">
        <v>45037</v>
      </c>
      <c r="B27" s="188">
        <v>1181</v>
      </c>
      <c r="C27" s="188">
        <v>1182</v>
      </c>
      <c r="D27" s="188">
        <v>1181</v>
      </c>
      <c r="E27" s="188">
        <v>1181</v>
      </c>
      <c r="F27" s="188">
        <v>1180</v>
      </c>
      <c r="G27" s="188">
        <v>1180</v>
      </c>
      <c r="H27" s="188">
        <v>1178</v>
      </c>
      <c r="I27" s="188">
        <v>1179</v>
      </c>
      <c r="J27" s="188">
        <v>1180</v>
      </c>
      <c r="K27" s="188">
        <v>1180</v>
      </c>
      <c r="L27" s="188">
        <v>1180</v>
      </c>
      <c r="M27" s="188">
        <v>1180</v>
      </c>
      <c r="N27" s="188">
        <v>1180</v>
      </c>
      <c r="O27" s="188">
        <v>1180</v>
      </c>
      <c r="P27" s="188">
        <v>1181</v>
      </c>
      <c r="Q27" s="188">
        <v>1181</v>
      </c>
      <c r="R27" s="188">
        <v>1180</v>
      </c>
      <c r="S27" s="188">
        <v>1180</v>
      </c>
      <c r="T27" s="188">
        <v>1178</v>
      </c>
      <c r="U27" s="188">
        <v>1178</v>
      </c>
      <c r="V27" s="188">
        <v>1178</v>
      </c>
      <c r="W27" s="188">
        <v>1178</v>
      </c>
      <c r="X27" s="188">
        <v>1178</v>
      </c>
      <c r="Y27" s="188">
        <v>1178</v>
      </c>
      <c r="Z27" s="188">
        <v>28312</v>
      </c>
      <c r="AA27" s="67"/>
      <c r="AB27" s="67"/>
      <c r="AC27" s="67"/>
    </row>
    <row r="28" spans="1:29" x14ac:dyDescent="0.2">
      <c r="A28" s="187">
        <v>45038</v>
      </c>
      <c r="B28" s="188">
        <v>1180</v>
      </c>
      <c r="C28" s="188">
        <v>1180</v>
      </c>
      <c r="D28" s="188">
        <v>1181</v>
      </c>
      <c r="E28" s="188">
        <v>1181</v>
      </c>
      <c r="F28" s="188">
        <v>1180</v>
      </c>
      <c r="G28" s="188">
        <v>1180</v>
      </c>
      <c r="H28" s="188">
        <v>1181</v>
      </c>
      <c r="I28" s="188">
        <v>1181</v>
      </c>
      <c r="J28" s="188">
        <v>1181</v>
      </c>
      <c r="K28" s="188">
        <v>1180</v>
      </c>
      <c r="L28" s="188">
        <v>1179</v>
      </c>
      <c r="M28" s="188">
        <v>1179</v>
      </c>
      <c r="N28" s="188">
        <v>1180</v>
      </c>
      <c r="O28" s="188">
        <v>1179</v>
      </c>
      <c r="P28" s="188">
        <v>1179</v>
      </c>
      <c r="Q28" s="188">
        <v>1178</v>
      </c>
      <c r="R28" s="188">
        <v>1177</v>
      </c>
      <c r="S28" s="188">
        <v>1177</v>
      </c>
      <c r="T28" s="188">
        <v>1177</v>
      </c>
      <c r="U28" s="188">
        <v>1177</v>
      </c>
      <c r="V28" s="188">
        <v>1177</v>
      </c>
      <c r="W28" s="188">
        <v>1178</v>
      </c>
      <c r="X28" s="188">
        <v>1178</v>
      </c>
      <c r="Y28" s="188">
        <v>1178</v>
      </c>
      <c r="Z28" s="188">
        <v>28298</v>
      </c>
      <c r="AA28" s="67"/>
      <c r="AB28" s="67"/>
      <c r="AC28" s="67"/>
    </row>
    <row r="29" spans="1:29" x14ac:dyDescent="0.2">
      <c r="A29" s="187">
        <v>45039</v>
      </c>
      <c r="B29" s="188">
        <v>1178</v>
      </c>
      <c r="C29" s="188">
        <v>1177</v>
      </c>
      <c r="D29" s="188">
        <v>1177</v>
      </c>
      <c r="E29" s="188">
        <v>1177</v>
      </c>
      <c r="F29" s="188">
        <v>1177</v>
      </c>
      <c r="G29" s="188">
        <v>1176</v>
      </c>
      <c r="H29" s="188">
        <v>1177</v>
      </c>
      <c r="I29" s="188">
        <v>1177</v>
      </c>
      <c r="J29" s="188">
        <v>1178</v>
      </c>
      <c r="K29" s="188">
        <v>1178</v>
      </c>
      <c r="L29" s="188">
        <v>1178</v>
      </c>
      <c r="M29" s="188">
        <v>1178</v>
      </c>
      <c r="N29" s="188">
        <v>1178</v>
      </c>
      <c r="O29" s="188">
        <v>1178</v>
      </c>
      <c r="P29" s="188">
        <v>1177</v>
      </c>
      <c r="Q29" s="188">
        <v>1177</v>
      </c>
      <c r="R29" s="188">
        <v>1176</v>
      </c>
      <c r="S29" s="188">
        <v>1176</v>
      </c>
      <c r="T29" s="188">
        <v>1176</v>
      </c>
      <c r="U29" s="188">
        <v>1176</v>
      </c>
      <c r="V29" s="188">
        <v>1176</v>
      </c>
      <c r="W29" s="188">
        <v>1176</v>
      </c>
      <c r="X29" s="188">
        <v>1177</v>
      </c>
      <c r="Y29" s="188">
        <v>1177</v>
      </c>
      <c r="Z29" s="188">
        <v>28248</v>
      </c>
      <c r="AA29" s="67"/>
      <c r="AB29" s="67"/>
      <c r="AC29" s="67"/>
    </row>
    <row r="30" spans="1:29" x14ac:dyDescent="0.2">
      <c r="A30" s="187">
        <v>45040</v>
      </c>
      <c r="B30" s="188">
        <v>1179</v>
      </c>
      <c r="C30" s="188">
        <v>1179</v>
      </c>
      <c r="D30" s="188">
        <v>1178</v>
      </c>
      <c r="E30" s="188">
        <v>1179</v>
      </c>
      <c r="F30" s="188">
        <v>1178</v>
      </c>
      <c r="G30" s="188">
        <v>1178</v>
      </c>
      <c r="H30" s="188">
        <v>1177</v>
      </c>
      <c r="I30" s="188">
        <v>1177</v>
      </c>
      <c r="J30" s="188">
        <v>1177</v>
      </c>
      <c r="K30" s="188">
        <v>1178</v>
      </c>
      <c r="L30" s="188">
        <v>1177</v>
      </c>
      <c r="M30" s="188">
        <v>1177</v>
      </c>
      <c r="N30" s="188">
        <v>1178</v>
      </c>
      <c r="O30" s="188">
        <v>1178</v>
      </c>
      <c r="P30" s="188">
        <v>1177</v>
      </c>
      <c r="Q30" s="188">
        <v>1177</v>
      </c>
      <c r="R30" s="188">
        <v>1177</v>
      </c>
      <c r="S30" s="188">
        <v>1175</v>
      </c>
      <c r="T30" s="188">
        <v>1175</v>
      </c>
      <c r="U30" s="188">
        <v>1174</v>
      </c>
      <c r="V30" s="188">
        <v>1173</v>
      </c>
      <c r="W30" s="188">
        <v>1172</v>
      </c>
      <c r="X30" s="188">
        <v>1172</v>
      </c>
      <c r="Y30" s="188">
        <v>1172</v>
      </c>
      <c r="Z30" s="188">
        <v>28234</v>
      </c>
      <c r="AA30" s="67"/>
      <c r="AB30" s="67"/>
      <c r="AC30" s="67"/>
    </row>
    <row r="31" spans="1:29" x14ac:dyDescent="0.2">
      <c r="A31" s="187">
        <v>45041</v>
      </c>
      <c r="B31" s="188">
        <v>1172</v>
      </c>
      <c r="C31" s="188">
        <v>1172</v>
      </c>
      <c r="D31" s="188">
        <v>1172</v>
      </c>
      <c r="E31" s="188">
        <v>1171</v>
      </c>
      <c r="F31" s="188">
        <v>1173</v>
      </c>
      <c r="G31" s="188">
        <v>1173</v>
      </c>
      <c r="H31" s="188">
        <v>1173</v>
      </c>
      <c r="I31" s="188">
        <v>1171</v>
      </c>
      <c r="J31" s="188">
        <v>1168</v>
      </c>
      <c r="K31" s="188">
        <v>1169</v>
      </c>
      <c r="L31" s="188">
        <v>1170</v>
      </c>
      <c r="M31" s="188">
        <v>1170</v>
      </c>
      <c r="N31" s="188">
        <v>1169</v>
      </c>
      <c r="O31" s="188">
        <v>1168</v>
      </c>
      <c r="P31" s="188">
        <v>1173</v>
      </c>
      <c r="Q31" s="188">
        <v>1176</v>
      </c>
      <c r="R31" s="188">
        <v>1176</v>
      </c>
      <c r="S31" s="188">
        <v>1176</v>
      </c>
      <c r="T31" s="188">
        <v>1175</v>
      </c>
      <c r="U31" s="188">
        <v>1176</v>
      </c>
      <c r="V31" s="188">
        <v>1176</v>
      </c>
      <c r="W31" s="188">
        <v>1176</v>
      </c>
      <c r="X31" s="188">
        <v>1176</v>
      </c>
      <c r="Y31" s="188">
        <v>1171</v>
      </c>
      <c r="Z31" s="188">
        <v>28142</v>
      </c>
      <c r="AA31" s="67"/>
      <c r="AB31" s="67"/>
      <c r="AC31" s="67"/>
    </row>
    <row r="32" spans="1:29" x14ac:dyDescent="0.2">
      <c r="A32" s="187">
        <v>45042</v>
      </c>
      <c r="B32" s="188">
        <v>1172</v>
      </c>
      <c r="C32" s="188">
        <v>1173</v>
      </c>
      <c r="D32" s="188">
        <v>1173</v>
      </c>
      <c r="E32" s="188">
        <v>1179</v>
      </c>
      <c r="F32" s="188">
        <v>1179</v>
      </c>
      <c r="G32" s="188">
        <v>1179</v>
      </c>
      <c r="H32" s="188">
        <v>1178</v>
      </c>
      <c r="I32" s="188">
        <v>1169</v>
      </c>
      <c r="J32" s="188">
        <v>1166</v>
      </c>
      <c r="K32" s="188">
        <v>1166</v>
      </c>
      <c r="L32" s="188">
        <v>1166</v>
      </c>
      <c r="M32" s="188">
        <v>1167</v>
      </c>
      <c r="N32" s="188">
        <v>1171</v>
      </c>
      <c r="O32" s="188">
        <v>1180</v>
      </c>
      <c r="P32" s="188">
        <v>1180</v>
      </c>
      <c r="Q32" s="188">
        <v>1180</v>
      </c>
      <c r="R32" s="188">
        <v>1179</v>
      </c>
      <c r="S32" s="188">
        <v>1178</v>
      </c>
      <c r="T32" s="188">
        <v>1177</v>
      </c>
      <c r="U32" s="188">
        <v>1176</v>
      </c>
      <c r="V32" s="188">
        <v>1176</v>
      </c>
      <c r="W32" s="188">
        <v>1176</v>
      </c>
      <c r="X32" s="188">
        <v>1177</v>
      </c>
      <c r="Y32" s="188">
        <v>1177</v>
      </c>
      <c r="Z32" s="188">
        <v>28194</v>
      </c>
      <c r="AA32" s="67"/>
      <c r="AB32" s="67"/>
      <c r="AC32" s="67"/>
    </row>
    <row r="33" spans="1:29" x14ac:dyDescent="0.2">
      <c r="A33" s="187">
        <v>45043</v>
      </c>
      <c r="B33" s="188">
        <v>1178</v>
      </c>
      <c r="C33" s="188">
        <v>1177</v>
      </c>
      <c r="D33" s="188">
        <v>1178</v>
      </c>
      <c r="E33" s="188">
        <v>1178</v>
      </c>
      <c r="F33" s="188">
        <v>1178</v>
      </c>
      <c r="G33" s="188">
        <v>1177</v>
      </c>
      <c r="H33" s="188">
        <v>1176</v>
      </c>
      <c r="I33" s="188">
        <v>1176</v>
      </c>
      <c r="J33" s="188">
        <v>1177</v>
      </c>
      <c r="K33" s="188">
        <v>1177</v>
      </c>
      <c r="L33" s="188">
        <v>1177</v>
      </c>
      <c r="M33" s="188">
        <v>1177</v>
      </c>
      <c r="N33" s="188">
        <v>1177</v>
      </c>
      <c r="O33" s="188">
        <v>1177</v>
      </c>
      <c r="P33" s="188">
        <v>1177</v>
      </c>
      <c r="Q33" s="188">
        <v>1177</v>
      </c>
      <c r="R33" s="188">
        <v>1177</v>
      </c>
      <c r="S33" s="188">
        <v>1176</v>
      </c>
      <c r="T33" s="188">
        <v>1176</v>
      </c>
      <c r="U33" s="188">
        <v>1176</v>
      </c>
      <c r="V33" s="188">
        <v>1175</v>
      </c>
      <c r="W33" s="188">
        <v>1174</v>
      </c>
      <c r="X33" s="188">
        <v>1173</v>
      </c>
      <c r="Y33" s="188">
        <v>1174</v>
      </c>
      <c r="Z33" s="188">
        <v>28235</v>
      </c>
      <c r="AA33" s="67"/>
      <c r="AB33" s="67"/>
      <c r="AC33" s="67"/>
    </row>
    <row r="34" spans="1:29" x14ac:dyDescent="0.2">
      <c r="A34" s="187">
        <v>45044</v>
      </c>
      <c r="B34" s="188">
        <v>1177</v>
      </c>
      <c r="C34" s="188">
        <v>1178</v>
      </c>
      <c r="D34" s="188">
        <v>1178</v>
      </c>
      <c r="E34" s="188">
        <v>1178</v>
      </c>
      <c r="F34" s="188">
        <v>1180</v>
      </c>
      <c r="G34" s="188">
        <v>1180</v>
      </c>
      <c r="H34" s="188">
        <v>1179</v>
      </c>
      <c r="I34" s="188">
        <v>1179</v>
      </c>
      <c r="J34" s="188">
        <v>1180</v>
      </c>
      <c r="K34" s="188">
        <v>1179</v>
      </c>
      <c r="L34" s="188">
        <v>1179</v>
      </c>
      <c r="M34" s="188">
        <v>1180</v>
      </c>
      <c r="N34" s="188">
        <v>1180</v>
      </c>
      <c r="O34" s="188">
        <v>1180</v>
      </c>
      <c r="P34" s="188">
        <v>1179</v>
      </c>
      <c r="Q34" s="188">
        <v>1179</v>
      </c>
      <c r="R34" s="188">
        <v>1178</v>
      </c>
      <c r="S34" s="188">
        <v>1179</v>
      </c>
      <c r="T34" s="188">
        <v>1179</v>
      </c>
      <c r="U34" s="188">
        <v>1179</v>
      </c>
      <c r="V34" s="188">
        <v>1178</v>
      </c>
      <c r="W34" s="188">
        <v>1178</v>
      </c>
      <c r="X34" s="188">
        <v>1179</v>
      </c>
      <c r="Y34" s="188">
        <v>1179</v>
      </c>
      <c r="Z34" s="188">
        <v>28294</v>
      </c>
      <c r="AA34" s="67"/>
      <c r="AB34" s="67"/>
      <c r="AC34" s="67"/>
    </row>
    <row r="35" spans="1:29" x14ac:dyDescent="0.2">
      <c r="A35" s="187">
        <v>45045</v>
      </c>
      <c r="B35" s="188">
        <v>1178</v>
      </c>
      <c r="C35" s="188">
        <v>1178</v>
      </c>
      <c r="D35" s="188">
        <v>1178</v>
      </c>
      <c r="E35" s="188">
        <v>1178</v>
      </c>
      <c r="F35" s="188">
        <v>1179</v>
      </c>
      <c r="G35" s="188">
        <v>1179</v>
      </c>
      <c r="H35" s="188">
        <v>1179</v>
      </c>
      <c r="I35" s="188">
        <v>1179</v>
      </c>
      <c r="J35" s="188">
        <v>1179</v>
      </c>
      <c r="K35" s="188">
        <v>1179</v>
      </c>
      <c r="L35" s="188">
        <v>1179</v>
      </c>
      <c r="M35" s="188">
        <v>1179</v>
      </c>
      <c r="N35" s="188">
        <v>1179</v>
      </c>
      <c r="O35" s="188">
        <v>1179</v>
      </c>
      <c r="P35" s="188">
        <v>1179</v>
      </c>
      <c r="Q35" s="188">
        <v>1179</v>
      </c>
      <c r="R35" s="188">
        <v>1179</v>
      </c>
      <c r="S35" s="188">
        <v>1179</v>
      </c>
      <c r="T35" s="188">
        <v>1179</v>
      </c>
      <c r="U35" s="188">
        <v>1178</v>
      </c>
      <c r="V35" s="188">
        <v>1178</v>
      </c>
      <c r="W35" s="188">
        <v>1177</v>
      </c>
      <c r="X35" s="188">
        <v>1178</v>
      </c>
      <c r="Y35" s="188">
        <v>1178</v>
      </c>
      <c r="Z35" s="188">
        <v>28286</v>
      </c>
      <c r="AA35" s="67"/>
      <c r="AB35" s="67"/>
      <c r="AC35" s="67"/>
    </row>
    <row r="36" spans="1:29" x14ac:dyDescent="0.2">
      <c r="A36" s="187">
        <v>45046</v>
      </c>
      <c r="B36" s="188">
        <v>1181</v>
      </c>
      <c r="C36" s="188">
        <v>1181</v>
      </c>
      <c r="D36" s="188">
        <v>1181</v>
      </c>
      <c r="E36" s="188">
        <v>1180</v>
      </c>
      <c r="F36" s="188">
        <v>1180</v>
      </c>
      <c r="G36" s="188">
        <v>1181</v>
      </c>
      <c r="H36" s="188">
        <v>1181</v>
      </c>
      <c r="I36" s="188">
        <v>1180</v>
      </c>
      <c r="J36" s="188">
        <v>1179</v>
      </c>
      <c r="K36" s="188">
        <v>1178</v>
      </c>
      <c r="L36" s="188">
        <v>1177</v>
      </c>
      <c r="M36" s="188">
        <v>1177</v>
      </c>
      <c r="N36" s="188">
        <v>1176</v>
      </c>
      <c r="O36" s="188">
        <v>1175</v>
      </c>
      <c r="P36" s="188">
        <v>1175</v>
      </c>
      <c r="Q36" s="188">
        <v>1175</v>
      </c>
      <c r="R36" s="188">
        <v>1175</v>
      </c>
      <c r="S36" s="188">
        <v>1175</v>
      </c>
      <c r="T36" s="188">
        <v>1174</v>
      </c>
      <c r="U36" s="188">
        <v>1174</v>
      </c>
      <c r="V36" s="188">
        <v>1174</v>
      </c>
      <c r="W36" s="188">
        <v>1174</v>
      </c>
      <c r="X36" s="188">
        <v>1174</v>
      </c>
      <c r="Y36" s="188">
        <v>1175</v>
      </c>
      <c r="Z36" s="188">
        <v>28252</v>
      </c>
      <c r="AA36" s="67"/>
      <c r="AB36" s="67"/>
      <c r="AC36" s="67"/>
    </row>
    <row r="37" spans="1:29" ht="15.75" x14ac:dyDescent="0.25">
      <c r="A37" s="198" t="s">
        <v>107</v>
      </c>
      <c r="B37" s="199">
        <v>35331</v>
      </c>
      <c r="C37" s="199">
        <v>35338</v>
      </c>
      <c r="D37" s="199">
        <v>35343</v>
      </c>
      <c r="E37" s="199">
        <v>35362</v>
      </c>
      <c r="F37" s="199">
        <v>35367</v>
      </c>
      <c r="G37" s="199">
        <v>35371</v>
      </c>
      <c r="H37" s="199">
        <v>35366</v>
      </c>
      <c r="I37" s="199">
        <v>35355</v>
      </c>
      <c r="J37" s="199">
        <v>35358</v>
      </c>
      <c r="K37" s="199">
        <v>35366</v>
      </c>
      <c r="L37" s="199">
        <v>35351</v>
      </c>
      <c r="M37" s="199">
        <v>35368</v>
      </c>
      <c r="N37" s="199">
        <v>35372</v>
      </c>
      <c r="O37" s="199">
        <v>35358</v>
      </c>
      <c r="P37" s="199">
        <v>35355</v>
      </c>
      <c r="Q37" s="199">
        <v>35349</v>
      </c>
      <c r="R37" s="199">
        <v>35333</v>
      </c>
      <c r="S37" s="199">
        <v>35318</v>
      </c>
      <c r="T37" s="199">
        <v>35306</v>
      </c>
      <c r="U37" s="199">
        <v>35296</v>
      </c>
      <c r="V37" s="199">
        <v>35286</v>
      </c>
      <c r="W37" s="199">
        <v>35295</v>
      </c>
      <c r="X37" s="199">
        <v>35304</v>
      </c>
      <c r="Y37" s="199">
        <v>35286</v>
      </c>
      <c r="Z37" s="199">
        <v>848134</v>
      </c>
      <c r="AA37" s="67"/>
      <c r="AB37" s="67"/>
      <c r="AC37" s="67"/>
    </row>
    <row r="38" spans="1:29" ht="15.75" x14ac:dyDescent="0.25">
      <c r="A38" s="200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67"/>
      <c r="AB38" s="67"/>
      <c r="AC38" s="67"/>
    </row>
    <row r="39" spans="1:29" x14ac:dyDescent="0.2">
      <c r="A39" s="185" t="s">
        <v>0</v>
      </c>
      <c r="B39" s="186">
        <f>SUM(Z7:Z36)</f>
        <v>848134</v>
      </c>
      <c r="C39" s="206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AA39" s="67"/>
      <c r="AB39" s="67"/>
      <c r="AC39" s="67"/>
    </row>
    <row r="40" spans="1:29" ht="15.75" x14ac:dyDescent="0.25">
      <c r="A40" s="194" t="s">
        <v>102</v>
      </c>
      <c r="B40" s="220">
        <v>272</v>
      </c>
    </row>
    <row r="41" spans="1:29" ht="15.75" x14ac:dyDescent="0.25">
      <c r="A41" s="194" t="s">
        <v>124</v>
      </c>
      <c r="B41" s="186">
        <f>B39+B40</f>
        <v>848406</v>
      </c>
    </row>
    <row r="42" spans="1:29" ht="15.75" x14ac:dyDescent="0.25">
      <c r="A42" s="178" t="s">
        <v>104</v>
      </c>
      <c r="B42" s="179">
        <f>0</f>
        <v>0</v>
      </c>
    </row>
    <row r="43" spans="1:29" ht="15.75" x14ac:dyDescent="0.25">
      <c r="A43" s="178" t="s">
        <v>103</v>
      </c>
      <c r="B43" s="180">
        <f>B41-B42</f>
        <v>848406</v>
      </c>
    </row>
    <row r="44" spans="1:29" x14ac:dyDescent="0.2">
      <c r="A44" s="18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Z43"/>
  <sheetViews>
    <sheetView zoomScale="70" zoomScaleNormal="70" workbookViewId="0">
      <selection activeCell="I46" sqref="I46"/>
    </sheetView>
  </sheetViews>
  <sheetFormatPr defaultRowHeight="15" x14ac:dyDescent="0.2"/>
  <cols>
    <col min="1" max="1" width="20" customWidth="1"/>
    <col min="2" max="2" width="13.21875" customWidth="1"/>
    <col min="3" max="26" width="8.33203125" customWidth="1"/>
  </cols>
  <sheetData>
    <row r="1" spans="1:26" x14ac:dyDescent="0.2">
      <c r="A1" s="181" t="s">
        <v>14</v>
      </c>
    </row>
    <row r="2" spans="1:26" x14ac:dyDescent="0.2">
      <c r="A2" s="181" t="s">
        <v>49</v>
      </c>
    </row>
    <row r="3" spans="1:26" x14ac:dyDescent="0.2">
      <c r="A3" t="s">
        <v>44</v>
      </c>
      <c r="D3" s="182"/>
    </row>
    <row r="4" spans="1:26" x14ac:dyDescent="0.2">
      <c r="A4" s="183"/>
      <c r="C4" s="182"/>
      <c r="D4" s="182"/>
    </row>
    <row r="5" spans="1:26" x14ac:dyDescent="0.2">
      <c r="A5" s="183"/>
    </row>
    <row r="6" spans="1:26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6" x14ac:dyDescent="0.2">
      <c r="A7" s="187">
        <v>45017</v>
      </c>
      <c r="B7" s="188">
        <v>-34</v>
      </c>
      <c r="C7" s="188">
        <v>-31</v>
      </c>
      <c r="D7" s="188">
        <v>-27</v>
      </c>
      <c r="E7" s="188">
        <v>-28</v>
      </c>
      <c r="F7" s="188">
        <v>-28</v>
      </c>
      <c r="G7" s="188">
        <v>-29</v>
      </c>
      <c r="H7" s="188">
        <v>-29</v>
      </c>
      <c r="I7" s="188">
        <v>-29</v>
      </c>
      <c r="J7" s="188">
        <v>-28</v>
      </c>
      <c r="K7" s="188">
        <v>-27</v>
      </c>
      <c r="L7" s="188">
        <v>-28</v>
      </c>
      <c r="M7" s="188">
        <v>-27</v>
      </c>
      <c r="N7" s="188">
        <v>-27</v>
      </c>
      <c r="O7" s="188">
        <v>-27</v>
      </c>
      <c r="P7" s="188">
        <v>-25</v>
      </c>
      <c r="Q7" s="188">
        <v>-25</v>
      </c>
      <c r="R7" s="188">
        <v>-25</v>
      </c>
      <c r="S7" s="188">
        <v>-25</v>
      </c>
      <c r="T7" s="188">
        <v>-25</v>
      </c>
      <c r="U7" s="188">
        <v>-25</v>
      </c>
      <c r="V7" s="188">
        <v>-25</v>
      </c>
      <c r="W7" s="188">
        <v>-21</v>
      </c>
      <c r="X7" s="188">
        <v>-21</v>
      </c>
      <c r="Y7" s="188">
        <v>-19</v>
      </c>
      <c r="Z7" s="188">
        <v>-635</v>
      </c>
    </row>
    <row r="8" spans="1:26" x14ac:dyDescent="0.2">
      <c r="A8" s="187">
        <v>45018</v>
      </c>
      <c r="B8" s="188">
        <v>-20</v>
      </c>
      <c r="C8" s="188">
        <v>-20</v>
      </c>
      <c r="D8" s="188">
        <v>-15</v>
      </c>
      <c r="E8" s="188">
        <v>-8</v>
      </c>
      <c r="F8" s="188">
        <v>-8</v>
      </c>
      <c r="G8" s="188">
        <v>-9</v>
      </c>
      <c r="H8" s="188">
        <v>-9</v>
      </c>
      <c r="I8" s="188">
        <v>-9</v>
      </c>
      <c r="J8" s="188">
        <v>-9</v>
      </c>
      <c r="K8" s="188">
        <v>-9</v>
      </c>
      <c r="L8" s="188">
        <v>-8</v>
      </c>
      <c r="M8" s="188">
        <v>-8</v>
      </c>
      <c r="N8" s="188">
        <v>-8</v>
      </c>
      <c r="O8" s="188">
        <v>-8</v>
      </c>
      <c r="P8" s="188">
        <v>-8</v>
      </c>
      <c r="Q8" s="188">
        <v>-8</v>
      </c>
      <c r="R8" s="188">
        <v>-9</v>
      </c>
      <c r="S8" s="188">
        <v>-8</v>
      </c>
      <c r="T8" s="188">
        <v>-9</v>
      </c>
      <c r="U8" s="188">
        <v>-9</v>
      </c>
      <c r="V8" s="188">
        <v>-9</v>
      </c>
      <c r="W8" s="188">
        <v>-9</v>
      </c>
      <c r="X8" s="188">
        <v>-9</v>
      </c>
      <c r="Y8" s="188">
        <v>-9</v>
      </c>
      <c r="Z8" s="188">
        <v>-235</v>
      </c>
    </row>
    <row r="9" spans="1:26" x14ac:dyDescent="0.2">
      <c r="A9" s="187">
        <v>45019</v>
      </c>
      <c r="B9" s="188">
        <v>-1</v>
      </c>
      <c r="C9" s="188">
        <v>-2</v>
      </c>
      <c r="D9" s="188">
        <v>-2</v>
      </c>
      <c r="E9" s="188">
        <v>-2</v>
      </c>
      <c r="F9" s="188">
        <v>-2</v>
      </c>
      <c r="G9" s="188">
        <v>-2</v>
      </c>
      <c r="H9" s="188">
        <v>-2</v>
      </c>
      <c r="I9" s="188">
        <v>-2</v>
      </c>
      <c r="J9" s="188">
        <v>-1</v>
      </c>
      <c r="K9" s="188">
        <v>-1</v>
      </c>
      <c r="L9" s="188">
        <v>-1</v>
      </c>
      <c r="M9" s="188">
        <v>-1</v>
      </c>
      <c r="N9" s="188">
        <v>-1</v>
      </c>
      <c r="O9" s="188">
        <v>-1</v>
      </c>
      <c r="P9" s="188">
        <v>-1</v>
      </c>
      <c r="Q9" s="188">
        <v>-1</v>
      </c>
      <c r="R9" s="188">
        <v>-1</v>
      </c>
      <c r="S9" s="188">
        <v>-1</v>
      </c>
      <c r="T9" s="188">
        <v>-1</v>
      </c>
      <c r="U9" s="188">
        <v>-1</v>
      </c>
      <c r="V9" s="188">
        <v>-1</v>
      </c>
      <c r="W9" s="188">
        <v>-1</v>
      </c>
      <c r="X9" s="188">
        <v>-2</v>
      </c>
      <c r="Y9" s="188">
        <v>-2</v>
      </c>
      <c r="Z9" s="188">
        <v>-33</v>
      </c>
    </row>
    <row r="10" spans="1:26" x14ac:dyDescent="0.2">
      <c r="A10" s="187">
        <v>45020</v>
      </c>
      <c r="B10" s="188">
        <v>-12</v>
      </c>
      <c r="C10" s="188">
        <v>-12</v>
      </c>
      <c r="D10" s="188">
        <v>-11</v>
      </c>
      <c r="E10" s="188">
        <v>-11</v>
      </c>
      <c r="F10" s="188">
        <v>-11</v>
      </c>
      <c r="G10" s="188">
        <v>-11</v>
      </c>
      <c r="H10" s="188">
        <v>-12</v>
      </c>
      <c r="I10" s="188">
        <v>-12</v>
      </c>
      <c r="J10" s="188">
        <v>-12</v>
      </c>
      <c r="K10" s="188">
        <v>-12</v>
      </c>
      <c r="L10" s="188">
        <v>-12</v>
      </c>
      <c r="M10" s="188">
        <v>-12</v>
      </c>
      <c r="N10" s="188">
        <v>-12</v>
      </c>
      <c r="O10" s="188">
        <v>-12</v>
      </c>
      <c r="P10" s="188">
        <v>-12</v>
      </c>
      <c r="Q10" s="188">
        <v>-12</v>
      </c>
      <c r="R10" s="188">
        <v>-12</v>
      </c>
      <c r="S10" s="188">
        <v>-12</v>
      </c>
      <c r="T10" s="188">
        <v>-12</v>
      </c>
      <c r="U10" s="188">
        <v>-12</v>
      </c>
      <c r="V10" s="188">
        <v>-12</v>
      </c>
      <c r="W10" s="188">
        <v>-12</v>
      </c>
      <c r="X10" s="188">
        <v>-12</v>
      </c>
      <c r="Y10" s="188">
        <v>-12</v>
      </c>
      <c r="Z10" s="188">
        <v>-284</v>
      </c>
    </row>
    <row r="11" spans="1:26" x14ac:dyDescent="0.2">
      <c r="A11" s="187">
        <v>45021</v>
      </c>
      <c r="B11" s="188">
        <v>-11</v>
      </c>
      <c r="C11" s="188">
        <v>-11</v>
      </c>
      <c r="D11" s="188">
        <v>-11</v>
      </c>
      <c r="E11" s="188">
        <v>-11</v>
      </c>
      <c r="F11" s="188">
        <v>-11</v>
      </c>
      <c r="G11" s="188">
        <v>-11</v>
      </c>
      <c r="H11" s="188">
        <v>-11</v>
      </c>
      <c r="I11" s="188">
        <v>-11</v>
      </c>
      <c r="J11" s="188">
        <v>-12</v>
      </c>
      <c r="K11" s="188">
        <v>-12</v>
      </c>
      <c r="L11" s="188">
        <v>-12</v>
      </c>
      <c r="M11" s="188">
        <v>-12</v>
      </c>
      <c r="N11" s="188">
        <v>-12</v>
      </c>
      <c r="O11" s="188">
        <v>-12</v>
      </c>
      <c r="P11" s="188">
        <v>-12</v>
      </c>
      <c r="Q11" s="188">
        <v>-12</v>
      </c>
      <c r="R11" s="188">
        <v>-12</v>
      </c>
      <c r="S11" s="188">
        <v>-12</v>
      </c>
      <c r="T11" s="188">
        <v>-12</v>
      </c>
      <c r="U11" s="188">
        <v>-12</v>
      </c>
      <c r="V11" s="188">
        <v>-12</v>
      </c>
      <c r="W11" s="188">
        <v>-12</v>
      </c>
      <c r="X11" s="188">
        <v>-12</v>
      </c>
      <c r="Y11" s="188">
        <v>-12</v>
      </c>
      <c r="Z11" s="188">
        <v>-280</v>
      </c>
    </row>
    <row r="12" spans="1:26" x14ac:dyDescent="0.2">
      <c r="A12" s="187">
        <v>45022</v>
      </c>
      <c r="B12" s="188">
        <v>-19</v>
      </c>
      <c r="C12" s="188">
        <v>-19</v>
      </c>
      <c r="D12" s="188">
        <v>-19</v>
      </c>
      <c r="E12" s="188">
        <v>-19</v>
      </c>
      <c r="F12" s="188">
        <v>-19</v>
      </c>
      <c r="G12" s="188">
        <v>-19</v>
      </c>
      <c r="H12" s="188">
        <v>-19</v>
      </c>
      <c r="I12" s="188">
        <v>-19</v>
      </c>
      <c r="J12" s="188">
        <v>-19</v>
      </c>
      <c r="K12" s="188">
        <v>-19</v>
      </c>
      <c r="L12" s="188">
        <v>-19</v>
      </c>
      <c r="M12" s="188">
        <v>-19</v>
      </c>
      <c r="N12" s="188">
        <v>-19</v>
      </c>
      <c r="O12" s="188">
        <v>-18</v>
      </c>
      <c r="P12" s="188">
        <v>-19</v>
      </c>
      <c r="Q12" s="188">
        <v>-19</v>
      </c>
      <c r="R12" s="188">
        <v>-19</v>
      </c>
      <c r="S12" s="188">
        <v>-19</v>
      </c>
      <c r="T12" s="188">
        <v>-19</v>
      </c>
      <c r="U12" s="188">
        <v>-19</v>
      </c>
      <c r="V12" s="188">
        <v>-19</v>
      </c>
      <c r="W12" s="188">
        <v>-19</v>
      </c>
      <c r="X12" s="188">
        <v>-20</v>
      </c>
      <c r="Y12" s="188">
        <v>-20</v>
      </c>
      <c r="Z12" s="188">
        <v>-457</v>
      </c>
    </row>
    <row r="13" spans="1:26" x14ac:dyDescent="0.2">
      <c r="A13" s="187">
        <v>45023</v>
      </c>
      <c r="B13" s="188">
        <v>-11</v>
      </c>
      <c r="C13" s="188">
        <v>-11</v>
      </c>
      <c r="D13" s="188">
        <v>-11</v>
      </c>
      <c r="E13" s="188">
        <v>-10</v>
      </c>
      <c r="F13" s="188">
        <v>-10</v>
      </c>
      <c r="G13" s="188">
        <v>-10</v>
      </c>
      <c r="H13" s="188">
        <v>-10</v>
      </c>
      <c r="I13" s="188">
        <v>-10</v>
      </c>
      <c r="J13" s="188">
        <v>-10</v>
      </c>
      <c r="K13" s="188">
        <v>-10</v>
      </c>
      <c r="L13" s="188">
        <v>-10</v>
      </c>
      <c r="M13" s="188">
        <v>-10</v>
      </c>
      <c r="N13" s="188">
        <v>-10</v>
      </c>
      <c r="O13" s="188">
        <v>-10</v>
      </c>
      <c r="P13" s="188">
        <v>-10</v>
      </c>
      <c r="Q13" s="188">
        <v>-10</v>
      </c>
      <c r="R13" s="188">
        <v>-10</v>
      </c>
      <c r="S13" s="188">
        <v>-10</v>
      </c>
      <c r="T13" s="188">
        <v>-10</v>
      </c>
      <c r="U13" s="188">
        <v>-10</v>
      </c>
      <c r="V13" s="188">
        <v>-10</v>
      </c>
      <c r="W13" s="188">
        <v>-10</v>
      </c>
      <c r="X13" s="188">
        <v>-10</v>
      </c>
      <c r="Y13" s="188">
        <v>-10</v>
      </c>
      <c r="Z13" s="188">
        <v>-243</v>
      </c>
    </row>
    <row r="14" spans="1:26" x14ac:dyDescent="0.2">
      <c r="A14" s="187">
        <v>45024</v>
      </c>
      <c r="B14" s="188">
        <v>-10</v>
      </c>
      <c r="C14" s="188">
        <v>-10</v>
      </c>
      <c r="D14" s="188">
        <v>-11</v>
      </c>
      <c r="E14" s="188">
        <v>-11</v>
      </c>
      <c r="F14" s="188">
        <v>-11</v>
      </c>
      <c r="G14" s="188">
        <v>-11</v>
      </c>
      <c r="H14" s="188">
        <v>-11</v>
      </c>
      <c r="I14" s="188">
        <v>-11</v>
      </c>
      <c r="J14" s="188">
        <v>-11</v>
      </c>
      <c r="K14" s="188">
        <v>-11</v>
      </c>
      <c r="L14" s="188">
        <v>-11</v>
      </c>
      <c r="M14" s="188">
        <v>-11</v>
      </c>
      <c r="N14" s="188">
        <v>-11</v>
      </c>
      <c r="O14" s="188">
        <v>-11</v>
      </c>
      <c r="P14" s="188">
        <v>-11</v>
      </c>
      <c r="Q14" s="188">
        <v>-12</v>
      </c>
      <c r="R14" s="188">
        <v>-12</v>
      </c>
      <c r="S14" s="188">
        <v>-10</v>
      </c>
      <c r="T14" s="188">
        <v>-10</v>
      </c>
      <c r="U14" s="188">
        <v>-11</v>
      </c>
      <c r="V14" s="188">
        <v>-12</v>
      </c>
      <c r="W14" s="188">
        <v>-12</v>
      </c>
      <c r="X14" s="188">
        <v>-12</v>
      </c>
      <c r="Y14" s="188">
        <v>-12</v>
      </c>
      <c r="Z14" s="188">
        <v>-266</v>
      </c>
    </row>
    <row r="15" spans="1:26" x14ac:dyDescent="0.2">
      <c r="A15" s="187">
        <v>45025</v>
      </c>
      <c r="B15" s="188">
        <v>-8</v>
      </c>
      <c r="C15" s="188">
        <v>-8</v>
      </c>
      <c r="D15" s="188">
        <v>-8</v>
      </c>
      <c r="E15" s="188">
        <v>-9</v>
      </c>
      <c r="F15" s="188">
        <v>-9</v>
      </c>
      <c r="G15" s="188">
        <v>-9</v>
      </c>
      <c r="H15" s="188">
        <v>-9</v>
      </c>
      <c r="I15" s="188">
        <v>-10</v>
      </c>
      <c r="J15" s="188">
        <v>-10</v>
      </c>
      <c r="K15" s="188">
        <v>-10</v>
      </c>
      <c r="L15" s="188">
        <v>-9</v>
      </c>
      <c r="M15" s="188">
        <v>-9</v>
      </c>
      <c r="N15" s="188">
        <v>-9</v>
      </c>
      <c r="O15" s="188">
        <v>-9</v>
      </c>
      <c r="P15" s="188">
        <v>-9</v>
      </c>
      <c r="Q15" s="188">
        <v>-9</v>
      </c>
      <c r="R15" s="188">
        <v>-10</v>
      </c>
      <c r="S15" s="188">
        <v>-10</v>
      </c>
      <c r="T15" s="188">
        <v>-9</v>
      </c>
      <c r="U15" s="188">
        <v>-9</v>
      </c>
      <c r="V15" s="188">
        <v>-10</v>
      </c>
      <c r="W15" s="188">
        <v>-10</v>
      </c>
      <c r="X15" s="188">
        <v>-9</v>
      </c>
      <c r="Y15" s="188">
        <v>-9</v>
      </c>
      <c r="Z15" s="188">
        <v>-220</v>
      </c>
    </row>
    <row r="16" spans="1:26" x14ac:dyDescent="0.2">
      <c r="A16" s="187">
        <v>45026</v>
      </c>
      <c r="B16" s="188">
        <v>-14</v>
      </c>
      <c r="C16" s="188">
        <v>-14</v>
      </c>
      <c r="D16" s="188">
        <v>-14</v>
      </c>
      <c r="E16" s="188">
        <v>-13</v>
      </c>
      <c r="F16" s="188">
        <v>-13</v>
      </c>
      <c r="G16" s="188">
        <v>-13</v>
      </c>
      <c r="H16" s="188">
        <v>-13</v>
      </c>
      <c r="I16" s="188">
        <v>-13</v>
      </c>
      <c r="J16" s="188">
        <v>-13</v>
      </c>
      <c r="K16" s="188">
        <v>-13</v>
      </c>
      <c r="L16" s="188">
        <v>-13</v>
      </c>
      <c r="M16" s="188">
        <v>-13</v>
      </c>
      <c r="N16" s="188">
        <v>-13</v>
      </c>
      <c r="O16" s="188">
        <v>-13</v>
      </c>
      <c r="P16" s="188">
        <v>-13</v>
      </c>
      <c r="Q16" s="188">
        <v>-13</v>
      </c>
      <c r="R16" s="188">
        <v>-13</v>
      </c>
      <c r="S16" s="188">
        <v>-13</v>
      </c>
      <c r="T16" s="188">
        <v>-13</v>
      </c>
      <c r="U16" s="188">
        <v>-13</v>
      </c>
      <c r="V16" s="188">
        <v>-13</v>
      </c>
      <c r="W16" s="188">
        <v>-13</v>
      </c>
      <c r="X16" s="188">
        <v>-13</v>
      </c>
      <c r="Y16" s="188">
        <v>-14</v>
      </c>
      <c r="Z16" s="188">
        <v>-316</v>
      </c>
    </row>
    <row r="17" spans="1:26" x14ac:dyDescent="0.2">
      <c r="A17" s="187">
        <v>45027</v>
      </c>
      <c r="B17" s="188">
        <v>-11</v>
      </c>
      <c r="C17" s="188">
        <v>-11</v>
      </c>
      <c r="D17" s="188">
        <v>-11</v>
      </c>
      <c r="E17" s="188">
        <v>-11</v>
      </c>
      <c r="F17" s="188">
        <v>-10</v>
      </c>
      <c r="G17" s="188">
        <v>-9</v>
      </c>
      <c r="H17" s="188">
        <v>-11</v>
      </c>
      <c r="I17" s="188">
        <v>-11</v>
      </c>
      <c r="J17" s="188">
        <v>-11</v>
      </c>
      <c r="K17" s="188">
        <v>-12</v>
      </c>
      <c r="L17" s="188">
        <v>-12</v>
      </c>
      <c r="M17" s="188">
        <v>-12</v>
      </c>
      <c r="N17" s="188">
        <v>-12</v>
      </c>
      <c r="O17" s="188">
        <v>-12</v>
      </c>
      <c r="P17" s="188">
        <v>-12</v>
      </c>
      <c r="Q17" s="188">
        <v>-12</v>
      </c>
      <c r="R17" s="188">
        <v>-12</v>
      </c>
      <c r="S17" s="188">
        <v>-12</v>
      </c>
      <c r="T17" s="188">
        <v>-12</v>
      </c>
      <c r="U17" s="188">
        <v>-12</v>
      </c>
      <c r="V17" s="188">
        <v>-12</v>
      </c>
      <c r="W17" s="188">
        <v>-12</v>
      </c>
      <c r="X17" s="188">
        <v>-12</v>
      </c>
      <c r="Y17" s="188">
        <v>-12</v>
      </c>
      <c r="Z17" s="188">
        <v>-276</v>
      </c>
    </row>
    <row r="18" spans="1:26" x14ac:dyDescent="0.2">
      <c r="A18" s="187">
        <v>45028</v>
      </c>
      <c r="B18" s="188">
        <v>-10</v>
      </c>
      <c r="C18" s="188">
        <v>-11</v>
      </c>
      <c r="D18" s="188">
        <v>-11</v>
      </c>
      <c r="E18" s="188">
        <v>-11</v>
      </c>
      <c r="F18" s="188">
        <v>-10</v>
      </c>
      <c r="G18" s="188">
        <v>-10</v>
      </c>
      <c r="H18" s="188">
        <v>-10</v>
      </c>
      <c r="I18" s="188">
        <v>-11</v>
      </c>
      <c r="J18" s="188">
        <v>-10</v>
      </c>
      <c r="K18" s="188">
        <v>-11</v>
      </c>
      <c r="L18" s="188">
        <v>-11</v>
      </c>
      <c r="M18" s="188">
        <v>-9</v>
      </c>
      <c r="N18" s="188">
        <v>-9</v>
      </c>
      <c r="O18" s="188">
        <v>-10</v>
      </c>
      <c r="P18" s="188">
        <v>-10</v>
      </c>
      <c r="Q18" s="188">
        <v>-10</v>
      </c>
      <c r="R18" s="188">
        <v>-10</v>
      </c>
      <c r="S18" s="188">
        <v>-9</v>
      </c>
      <c r="T18" s="188">
        <v>-11</v>
      </c>
      <c r="U18" s="188">
        <v>-11</v>
      </c>
      <c r="V18" s="188">
        <v>-11</v>
      </c>
      <c r="W18" s="188">
        <v>-11</v>
      </c>
      <c r="X18" s="188">
        <v>-12</v>
      </c>
      <c r="Y18" s="188">
        <v>-12</v>
      </c>
      <c r="Z18" s="188">
        <v>-251</v>
      </c>
    </row>
    <row r="19" spans="1:26" x14ac:dyDescent="0.2">
      <c r="A19" s="187">
        <v>45029</v>
      </c>
      <c r="B19" s="188">
        <v>-10</v>
      </c>
      <c r="C19" s="188">
        <v>-11</v>
      </c>
      <c r="D19" s="188">
        <v>-11</v>
      </c>
      <c r="E19" s="188">
        <v>-11</v>
      </c>
      <c r="F19" s="188">
        <v>-11</v>
      </c>
      <c r="G19" s="188">
        <v>-11</v>
      </c>
      <c r="H19" s="188">
        <v>-11</v>
      </c>
      <c r="I19" s="188">
        <v>-11</v>
      </c>
      <c r="J19" s="188">
        <v>-11</v>
      </c>
      <c r="K19" s="188">
        <v>-11</v>
      </c>
      <c r="L19" s="188">
        <v>-11</v>
      </c>
      <c r="M19" s="188">
        <v>-11</v>
      </c>
      <c r="N19" s="188">
        <v>-11</v>
      </c>
      <c r="O19" s="188">
        <v>-11</v>
      </c>
      <c r="P19" s="188">
        <v>-11</v>
      </c>
      <c r="Q19" s="188">
        <v>-11</v>
      </c>
      <c r="R19" s="188">
        <v>-11</v>
      </c>
      <c r="S19" s="188">
        <v>-11</v>
      </c>
      <c r="T19" s="188">
        <v>-11</v>
      </c>
      <c r="U19" s="188">
        <v>-11</v>
      </c>
      <c r="V19" s="188">
        <v>-8</v>
      </c>
      <c r="W19" s="188">
        <v>-8</v>
      </c>
      <c r="X19" s="188">
        <v>-11</v>
      </c>
      <c r="Y19" s="188">
        <v>-10</v>
      </c>
      <c r="Z19" s="188">
        <v>-256</v>
      </c>
    </row>
    <row r="20" spans="1:26" x14ac:dyDescent="0.2">
      <c r="A20" s="187">
        <v>45030</v>
      </c>
      <c r="B20" s="188">
        <v>-10</v>
      </c>
      <c r="C20" s="188">
        <v>-11</v>
      </c>
      <c r="D20" s="188">
        <v>-11</v>
      </c>
      <c r="E20" s="188">
        <v>-11</v>
      </c>
      <c r="F20" s="188">
        <v>-11</v>
      </c>
      <c r="G20" s="188">
        <v>-11</v>
      </c>
      <c r="H20" s="188">
        <v>-11</v>
      </c>
      <c r="I20" s="188">
        <v>-11</v>
      </c>
      <c r="J20" s="188">
        <v>-11</v>
      </c>
      <c r="K20" s="188">
        <v>-11</v>
      </c>
      <c r="L20" s="188">
        <v>-10</v>
      </c>
      <c r="M20" s="188">
        <v>-10</v>
      </c>
      <c r="N20" s="188">
        <v>-10</v>
      </c>
      <c r="O20" s="188">
        <v>-10</v>
      </c>
      <c r="P20" s="188">
        <v>-10</v>
      </c>
      <c r="Q20" s="188">
        <v>-10</v>
      </c>
      <c r="R20" s="188">
        <v>-10</v>
      </c>
      <c r="S20" s="188">
        <v>-10</v>
      </c>
      <c r="T20" s="188">
        <v>-10</v>
      </c>
      <c r="U20" s="188">
        <v>-10</v>
      </c>
      <c r="V20" s="188">
        <v>-11</v>
      </c>
      <c r="W20" s="188">
        <v>-11</v>
      </c>
      <c r="X20" s="188">
        <v>-11</v>
      </c>
      <c r="Y20" s="188">
        <v>-11</v>
      </c>
      <c r="Z20" s="188">
        <v>-253</v>
      </c>
    </row>
    <row r="21" spans="1:26" x14ac:dyDescent="0.2">
      <c r="A21" s="187">
        <v>45031</v>
      </c>
      <c r="B21" s="188">
        <v>-11</v>
      </c>
      <c r="C21" s="188">
        <v>-11</v>
      </c>
      <c r="D21" s="188">
        <v>-11</v>
      </c>
      <c r="E21" s="188">
        <v>-11</v>
      </c>
      <c r="F21" s="188">
        <v>-11</v>
      </c>
      <c r="G21" s="188">
        <v>-11</v>
      </c>
      <c r="H21" s="188">
        <v>-11</v>
      </c>
      <c r="I21" s="188">
        <v>-11</v>
      </c>
      <c r="J21" s="188">
        <v>-11</v>
      </c>
      <c r="K21" s="188">
        <v>-12</v>
      </c>
      <c r="L21" s="188">
        <v>-12</v>
      </c>
      <c r="M21" s="188">
        <v>-12</v>
      </c>
      <c r="N21" s="188">
        <v>-12</v>
      </c>
      <c r="O21" s="188">
        <v>-12</v>
      </c>
      <c r="P21" s="188">
        <v>-12</v>
      </c>
      <c r="Q21" s="188">
        <v>-12</v>
      </c>
      <c r="R21" s="188">
        <v>-12</v>
      </c>
      <c r="S21" s="188">
        <v>-12</v>
      </c>
      <c r="T21" s="188">
        <v>-12</v>
      </c>
      <c r="U21" s="188">
        <v>-12</v>
      </c>
      <c r="V21" s="188">
        <v>-12</v>
      </c>
      <c r="W21" s="188">
        <v>-11</v>
      </c>
      <c r="X21" s="188">
        <v>-12</v>
      </c>
      <c r="Y21" s="188">
        <v>-11</v>
      </c>
      <c r="Z21" s="188">
        <v>-277</v>
      </c>
    </row>
    <row r="22" spans="1:26" x14ac:dyDescent="0.2">
      <c r="A22" s="187">
        <v>45032</v>
      </c>
      <c r="B22" s="188">
        <v>-9</v>
      </c>
      <c r="C22" s="188">
        <v>-10</v>
      </c>
      <c r="D22" s="188">
        <v>-10</v>
      </c>
      <c r="E22" s="188">
        <v>-10</v>
      </c>
      <c r="F22" s="188">
        <v>-10</v>
      </c>
      <c r="G22" s="188">
        <v>-10</v>
      </c>
      <c r="H22" s="188">
        <v>-10</v>
      </c>
      <c r="I22" s="188">
        <v>-10</v>
      </c>
      <c r="J22" s="188">
        <v>-11</v>
      </c>
      <c r="K22" s="188">
        <v>-11</v>
      </c>
      <c r="L22" s="188">
        <v>-11</v>
      </c>
      <c r="M22" s="188">
        <v>-10</v>
      </c>
      <c r="N22" s="188">
        <v>-7</v>
      </c>
      <c r="O22" s="188">
        <v>-7</v>
      </c>
      <c r="P22" s="188">
        <v>-10</v>
      </c>
      <c r="Q22" s="188">
        <v>-10</v>
      </c>
      <c r="R22" s="188">
        <v>-10</v>
      </c>
      <c r="S22" s="188">
        <v>-11</v>
      </c>
      <c r="T22" s="188">
        <v>-11</v>
      </c>
      <c r="U22" s="188">
        <v>-11</v>
      </c>
      <c r="V22" s="188">
        <v>-11</v>
      </c>
      <c r="W22" s="188">
        <v>-11</v>
      </c>
      <c r="X22" s="188">
        <v>-11</v>
      </c>
      <c r="Y22" s="188">
        <v>-11</v>
      </c>
      <c r="Z22" s="188">
        <v>-243</v>
      </c>
    </row>
    <row r="23" spans="1:26" x14ac:dyDescent="0.2">
      <c r="A23" s="187">
        <v>45033</v>
      </c>
      <c r="B23" s="188">
        <v>-10</v>
      </c>
      <c r="C23" s="188">
        <v>-10</v>
      </c>
      <c r="D23" s="188">
        <v>-10</v>
      </c>
      <c r="E23" s="188">
        <v>-10</v>
      </c>
      <c r="F23" s="188">
        <v>-10</v>
      </c>
      <c r="G23" s="188">
        <v>-11</v>
      </c>
      <c r="H23" s="188">
        <v>-11</v>
      </c>
      <c r="I23" s="188">
        <v>-11</v>
      </c>
      <c r="J23" s="188">
        <v>-11</v>
      </c>
      <c r="K23" s="188">
        <v>-11</v>
      </c>
      <c r="L23" s="188">
        <v>-11</v>
      </c>
      <c r="M23" s="188">
        <v>-11</v>
      </c>
      <c r="N23" s="188">
        <v>-11</v>
      </c>
      <c r="O23" s="188">
        <v>-11</v>
      </c>
      <c r="P23" s="188">
        <v>-11</v>
      </c>
      <c r="Q23" s="188">
        <v>-11</v>
      </c>
      <c r="R23" s="188">
        <v>-11</v>
      </c>
      <c r="S23" s="188">
        <v>-11</v>
      </c>
      <c r="T23" s="188">
        <v>-11</v>
      </c>
      <c r="U23" s="188">
        <v>-11</v>
      </c>
      <c r="V23" s="188">
        <v>-11</v>
      </c>
      <c r="W23" s="188">
        <v>-11</v>
      </c>
      <c r="X23" s="188">
        <v>-11</v>
      </c>
      <c r="Y23" s="188">
        <v>-11</v>
      </c>
      <c r="Z23" s="188">
        <v>-259</v>
      </c>
    </row>
    <row r="24" spans="1:26" x14ac:dyDescent="0.2">
      <c r="A24" s="187">
        <v>45034</v>
      </c>
      <c r="B24" s="188">
        <v>-11</v>
      </c>
      <c r="C24" s="188">
        <v>-11</v>
      </c>
      <c r="D24" s="188">
        <v>-11</v>
      </c>
      <c r="E24" s="188">
        <v>-11</v>
      </c>
      <c r="F24" s="188">
        <v>-11</v>
      </c>
      <c r="G24" s="188">
        <v>-11</v>
      </c>
      <c r="H24" s="188">
        <v>-11</v>
      </c>
      <c r="I24" s="188">
        <v>-11</v>
      </c>
      <c r="J24" s="188">
        <v>-12</v>
      </c>
      <c r="K24" s="188">
        <v>-12</v>
      </c>
      <c r="L24" s="188">
        <v>-12</v>
      </c>
      <c r="M24" s="188">
        <v>-12</v>
      </c>
      <c r="N24" s="188">
        <v>-12</v>
      </c>
      <c r="O24" s="188">
        <v>-12</v>
      </c>
      <c r="P24" s="188">
        <v>-13</v>
      </c>
      <c r="Q24" s="188">
        <v>-13</v>
      </c>
      <c r="R24" s="188">
        <v>-13</v>
      </c>
      <c r="S24" s="188">
        <v>-13</v>
      </c>
      <c r="T24" s="188">
        <v>-13</v>
      </c>
      <c r="U24" s="188">
        <v>-13</v>
      </c>
      <c r="V24" s="188">
        <v>-13</v>
      </c>
      <c r="W24" s="188">
        <v>-13</v>
      </c>
      <c r="X24" s="188">
        <v>-13</v>
      </c>
      <c r="Y24" s="188">
        <v>-13</v>
      </c>
      <c r="Z24" s="188">
        <v>-290</v>
      </c>
    </row>
    <row r="25" spans="1:26" x14ac:dyDescent="0.2">
      <c r="A25" s="187">
        <v>45035</v>
      </c>
      <c r="B25" s="188">
        <v>-11</v>
      </c>
      <c r="C25" s="188">
        <v>-11</v>
      </c>
      <c r="D25" s="188">
        <v>-10</v>
      </c>
      <c r="E25" s="188">
        <v>-11</v>
      </c>
      <c r="F25" s="188">
        <v>-11</v>
      </c>
      <c r="G25" s="188">
        <v>-11</v>
      </c>
      <c r="H25" s="188">
        <v>-11</v>
      </c>
      <c r="I25" s="188">
        <v>-11</v>
      </c>
      <c r="J25" s="188">
        <v>-11</v>
      </c>
      <c r="K25" s="188">
        <v>-11</v>
      </c>
      <c r="L25" s="188">
        <v>-11</v>
      </c>
      <c r="M25" s="188">
        <v>-11</v>
      </c>
      <c r="N25" s="188">
        <v>-11</v>
      </c>
      <c r="O25" s="188">
        <v>-11</v>
      </c>
      <c r="P25" s="188">
        <v>-11</v>
      </c>
      <c r="Q25" s="188">
        <v>-11</v>
      </c>
      <c r="R25" s="188">
        <v>-11</v>
      </c>
      <c r="S25" s="188">
        <v>-11</v>
      </c>
      <c r="T25" s="188">
        <v>-11</v>
      </c>
      <c r="U25" s="188">
        <v>-11</v>
      </c>
      <c r="V25" s="188">
        <v>-12</v>
      </c>
      <c r="W25" s="188">
        <v>-12</v>
      </c>
      <c r="X25" s="188">
        <v>-11</v>
      </c>
      <c r="Y25" s="188">
        <v>-10</v>
      </c>
      <c r="Z25" s="188">
        <v>-264</v>
      </c>
    </row>
    <row r="26" spans="1:26" x14ac:dyDescent="0.2">
      <c r="A26" s="187">
        <v>45036</v>
      </c>
      <c r="B26" s="188">
        <v>-10</v>
      </c>
      <c r="C26" s="188">
        <v>-10</v>
      </c>
      <c r="D26" s="188">
        <v>-10</v>
      </c>
      <c r="E26" s="188">
        <v>-10</v>
      </c>
      <c r="F26" s="188">
        <v>-10</v>
      </c>
      <c r="G26" s="188">
        <v>-10</v>
      </c>
      <c r="H26" s="188">
        <v>-10</v>
      </c>
      <c r="I26" s="188">
        <v>-10</v>
      </c>
      <c r="J26" s="188">
        <v>-11</v>
      </c>
      <c r="K26" s="188">
        <v>-12</v>
      </c>
      <c r="L26" s="188">
        <v>-12</v>
      </c>
      <c r="M26" s="188">
        <v>-11</v>
      </c>
      <c r="N26" s="188">
        <v>-11</v>
      </c>
      <c r="O26" s="188">
        <v>-11</v>
      </c>
      <c r="P26" s="188">
        <v>-10</v>
      </c>
      <c r="Q26" s="188">
        <v>-11</v>
      </c>
      <c r="R26" s="188">
        <v>-13</v>
      </c>
      <c r="S26" s="188">
        <v>-13</v>
      </c>
      <c r="T26" s="188">
        <v>-13</v>
      </c>
      <c r="U26" s="188">
        <v>-13</v>
      </c>
      <c r="V26" s="188">
        <v>-13</v>
      </c>
      <c r="W26" s="188">
        <v>-13</v>
      </c>
      <c r="X26" s="188">
        <v>-16</v>
      </c>
      <c r="Y26" s="188">
        <v>-22</v>
      </c>
      <c r="Z26" s="188">
        <v>-285</v>
      </c>
    </row>
    <row r="27" spans="1:26" x14ac:dyDescent="0.2">
      <c r="A27" s="187">
        <v>45037</v>
      </c>
      <c r="B27" s="188">
        <v>-24</v>
      </c>
      <c r="C27" s="188">
        <v>-24</v>
      </c>
      <c r="D27" s="188">
        <v>-24</v>
      </c>
      <c r="E27" s="188">
        <v>-24</v>
      </c>
      <c r="F27" s="188">
        <v>-24</v>
      </c>
      <c r="G27" s="188">
        <v>-18</v>
      </c>
      <c r="H27" s="188">
        <v>-18</v>
      </c>
      <c r="I27" s="188">
        <v>-19</v>
      </c>
      <c r="J27" s="188">
        <v>-19</v>
      </c>
      <c r="K27" s="188">
        <v>-19</v>
      </c>
      <c r="L27" s="188">
        <v>-21</v>
      </c>
      <c r="M27" s="188">
        <v>-25</v>
      </c>
      <c r="N27" s="188">
        <v>-25</v>
      </c>
      <c r="O27" s="188">
        <v>-25</v>
      </c>
      <c r="P27" s="188">
        <v>-25</v>
      </c>
      <c r="Q27" s="188">
        <v>-25</v>
      </c>
      <c r="R27" s="188">
        <v>-25</v>
      </c>
      <c r="S27" s="188">
        <v>-25</v>
      </c>
      <c r="T27" s="188">
        <v>-25</v>
      </c>
      <c r="U27" s="188">
        <v>-25</v>
      </c>
      <c r="V27" s="188">
        <v>-30</v>
      </c>
      <c r="W27" s="188">
        <v>-38</v>
      </c>
      <c r="X27" s="188">
        <v>-37</v>
      </c>
      <c r="Y27" s="188">
        <v>-36</v>
      </c>
      <c r="Z27" s="188">
        <v>-600</v>
      </c>
    </row>
    <row r="28" spans="1:26" x14ac:dyDescent="0.2">
      <c r="A28" s="187">
        <v>45038</v>
      </c>
      <c r="B28" s="188">
        <v>-33</v>
      </c>
      <c r="C28" s="188">
        <v>-33</v>
      </c>
      <c r="D28" s="188">
        <v>-34</v>
      </c>
      <c r="E28" s="188">
        <v>-35</v>
      </c>
      <c r="F28" s="188">
        <v>-35</v>
      </c>
      <c r="G28" s="188">
        <v>-35</v>
      </c>
      <c r="H28" s="188">
        <v>-35</v>
      </c>
      <c r="I28" s="188">
        <v>-35</v>
      </c>
      <c r="J28" s="188">
        <v>-36</v>
      </c>
      <c r="K28" s="188">
        <v>-36</v>
      </c>
      <c r="L28" s="188">
        <v>-36</v>
      </c>
      <c r="M28" s="188">
        <v>-36</v>
      </c>
      <c r="N28" s="188">
        <v>-36</v>
      </c>
      <c r="O28" s="188">
        <v>-36</v>
      </c>
      <c r="P28" s="188">
        <v>-36</v>
      </c>
      <c r="Q28" s="188">
        <v>-36</v>
      </c>
      <c r="R28" s="188">
        <v>-37</v>
      </c>
      <c r="S28" s="188">
        <v>-38</v>
      </c>
      <c r="T28" s="188">
        <v>-37</v>
      </c>
      <c r="U28" s="188">
        <v>-37</v>
      </c>
      <c r="V28" s="188">
        <v>-38</v>
      </c>
      <c r="W28" s="188">
        <v>-39</v>
      </c>
      <c r="X28" s="188">
        <v>-39</v>
      </c>
      <c r="Y28" s="188">
        <v>-38</v>
      </c>
      <c r="Z28" s="188">
        <v>-866</v>
      </c>
    </row>
    <row r="29" spans="1:26" x14ac:dyDescent="0.2">
      <c r="A29" s="187">
        <v>45039</v>
      </c>
      <c r="B29" s="188">
        <v>-33</v>
      </c>
      <c r="C29" s="188">
        <v>-33</v>
      </c>
      <c r="D29" s="188">
        <v>-34</v>
      </c>
      <c r="E29" s="188">
        <v>-34</v>
      </c>
      <c r="F29" s="188">
        <v>-34</v>
      </c>
      <c r="G29" s="188">
        <v>-33</v>
      </c>
      <c r="H29" s="188">
        <v>-33</v>
      </c>
      <c r="I29" s="188">
        <v>-33</v>
      </c>
      <c r="J29" s="188">
        <v>-33</v>
      </c>
      <c r="K29" s="188">
        <v>-33</v>
      </c>
      <c r="L29" s="188">
        <v>-33</v>
      </c>
      <c r="M29" s="188">
        <v>-33</v>
      </c>
      <c r="N29" s="188">
        <v>-33</v>
      </c>
      <c r="O29" s="188">
        <v>-33</v>
      </c>
      <c r="P29" s="188">
        <v>-33</v>
      </c>
      <c r="Q29" s="188">
        <v>-33</v>
      </c>
      <c r="R29" s="188">
        <v>-33</v>
      </c>
      <c r="S29" s="188">
        <v>-33</v>
      </c>
      <c r="T29" s="188">
        <v>-33</v>
      </c>
      <c r="U29" s="188">
        <v>-34</v>
      </c>
      <c r="V29" s="188">
        <v>-34</v>
      </c>
      <c r="W29" s="188">
        <v>-34</v>
      </c>
      <c r="X29" s="188">
        <v>-34</v>
      </c>
      <c r="Y29" s="188">
        <v>-35</v>
      </c>
      <c r="Z29" s="188">
        <v>-801</v>
      </c>
    </row>
    <row r="30" spans="1:26" x14ac:dyDescent="0.2">
      <c r="A30" s="187">
        <v>45040</v>
      </c>
      <c r="B30" s="188">
        <v>-33</v>
      </c>
      <c r="C30" s="188">
        <v>-34</v>
      </c>
      <c r="D30" s="188">
        <v>-34</v>
      </c>
      <c r="E30" s="188">
        <v>-34</v>
      </c>
      <c r="F30" s="188">
        <v>-33</v>
      </c>
      <c r="G30" s="188">
        <v>-33</v>
      </c>
      <c r="H30" s="188">
        <v>-33</v>
      </c>
      <c r="I30" s="188">
        <v>-33</v>
      </c>
      <c r="J30" s="188">
        <v>-34</v>
      </c>
      <c r="K30" s="188">
        <v>-34</v>
      </c>
      <c r="L30" s="188">
        <v>-34</v>
      </c>
      <c r="M30" s="188">
        <v>-34</v>
      </c>
      <c r="N30" s="188">
        <v>-34</v>
      </c>
      <c r="O30" s="188">
        <v>-34</v>
      </c>
      <c r="P30" s="188">
        <v>-35</v>
      </c>
      <c r="Q30" s="188">
        <v>-38</v>
      </c>
      <c r="R30" s="188">
        <v>-39</v>
      </c>
      <c r="S30" s="188">
        <v>-38</v>
      </c>
      <c r="T30" s="188">
        <v>-38</v>
      </c>
      <c r="U30" s="188">
        <v>-38</v>
      </c>
      <c r="V30" s="188">
        <v>-38</v>
      </c>
      <c r="W30" s="188">
        <v>-38</v>
      </c>
      <c r="X30" s="188">
        <v>-38</v>
      </c>
      <c r="Y30" s="188">
        <v>-38</v>
      </c>
      <c r="Z30" s="188">
        <v>-849</v>
      </c>
    </row>
    <row r="31" spans="1:26" x14ac:dyDescent="0.2">
      <c r="A31" s="187">
        <v>45041</v>
      </c>
      <c r="B31" s="188">
        <v>-33</v>
      </c>
      <c r="C31" s="188">
        <v>-33</v>
      </c>
      <c r="D31" s="188">
        <v>-33</v>
      </c>
      <c r="E31" s="188">
        <v>-34</v>
      </c>
      <c r="F31" s="188">
        <v>-34</v>
      </c>
      <c r="G31" s="188">
        <v>-35</v>
      </c>
      <c r="H31" s="188">
        <v>-35</v>
      </c>
      <c r="I31" s="188">
        <v>-35</v>
      </c>
      <c r="J31" s="188">
        <v>-35</v>
      </c>
      <c r="K31" s="188">
        <v>-33</v>
      </c>
      <c r="L31" s="188">
        <v>-35</v>
      </c>
      <c r="M31" s="188">
        <v>-35</v>
      </c>
      <c r="N31" s="188">
        <v>-35</v>
      </c>
      <c r="O31" s="188">
        <v>-36</v>
      </c>
      <c r="P31" s="188">
        <v>-36</v>
      </c>
      <c r="Q31" s="188">
        <v>-36</v>
      </c>
      <c r="R31" s="188">
        <v>-35</v>
      </c>
      <c r="S31" s="188">
        <v>-35</v>
      </c>
      <c r="T31" s="188">
        <v>-34</v>
      </c>
      <c r="U31" s="188">
        <v>-34</v>
      </c>
      <c r="V31" s="188">
        <v>-34</v>
      </c>
      <c r="W31" s="188">
        <v>-34</v>
      </c>
      <c r="X31" s="188">
        <v>-34</v>
      </c>
      <c r="Y31" s="188">
        <v>-34</v>
      </c>
      <c r="Z31" s="188">
        <v>-827</v>
      </c>
    </row>
    <row r="32" spans="1:26" x14ac:dyDescent="0.2">
      <c r="A32" s="187">
        <v>45042</v>
      </c>
      <c r="B32" s="188">
        <v>-37</v>
      </c>
      <c r="C32" s="188">
        <v>-37</v>
      </c>
      <c r="D32" s="188">
        <v>-37</v>
      </c>
      <c r="E32" s="188">
        <v>-37</v>
      </c>
      <c r="F32" s="188">
        <v>-37</v>
      </c>
      <c r="G32" s="188">
        <v>-37</v>
      </c>
      <c r="H32" s="188">
        <v>-37</v>
      </c>
      <c r="I32" s="188">
        <v>-37</v>
      </c>
      <c r="J32" s="188">
        <v>-36</v>
      </c>
      <c r="K32" s="188">
        <v>-33</v>
      </c>
      <c r="L32" s="188">
        <v>-32</v>
      </c>
      <c r="M32" s="188">
        <v>-32</v>
      </c>
      <c r="N32" s="188">
        <v>-32</v>
      </c>
      <c r="O32" s="188">
        <v>-33</v>
      </c>
      <c r="P32" s="188">
        <v>-33</v>
      </c>
      <c r="Q32" s="188">
        <v>-33</v>
      </c>
      <c r="R32" s="188">
        <v>-33</v>
      </c>
      <c r="S32" s="188">
        <v>-34</v>
      </c>
      <c r="T32" s="188">
        <v>-33</v>
      </c>
      <c r="U32" s="188">
        <v>-34</v>
      </c>
      <c r="V32" s="188">
        <v>-34</v>
      </c>
      <c r="W32" s="188">
        <v>-34</v>
      </c>
      <c r="X32" s="188">
        <v>-35</v>
      </c>
      <c r="Y32" s="188">
        <v>-38</v>
      </c>
      <c r="Z32" s="188">
        <v>-835</v>
      </c>
    </row>
    <row r="33" spans="1:26" x14ac:dyDescent="0.2">
      <c r="A33" s="187">
        <v>45043</v>
      </c>
      <c r="B33" s="188">
        <v>-31</v>
      </c>
      <c r="C33" s="188">
        <v>-31</v>
      </c>
      <c r="D33" s="188">
        <v>-31</v>
      </c>
      <c r="E33" s="188">
        <v>-31</v>
      </c>
      <c r="F33" s="188">
        <v>-31</v>
      </c>
      <c r="G33" s="188">
        <v>-31</v>
      </c>
      <c r="H33" s="188">
        <v>-31</v>
      </c>
      <c r="I33" s="188">
        <v>-31</v>
      </c>
      <c r="J33" s="188">
        <v>-31</v>
      </c>
      <c r="K33" s="188">
        <v>-31</v>
      </c>
      <c r="L33" s="188">
        <v>-33</v>
      </c>
      <c r="M33" s="188">
        <v>-33</v>
      </c>
      <c r="N33" s="188">
        <v>-33</v>
      </c>
      <c r="O33" s="188">
        <v>-32</v>
      </c>
      <c r="P33" s="188">
        <v>-32</v>
      </c>
      <c r="Q33" s="188">
        <v>-32</v>
      </c>
      <c r="R33" s="188">
        <v>-32</v>
      </c>
      <c r="S33" s="188">
        <v>-32</v>
      </c>
      <c r="T33" s="188">
        <v>-32</v>
      </c>
      <c r="U33" s="188">
        <v>-32</v>
      </c>
      <c r="V33" s="188">
        <v>-32</v>
      </c>
      <c r="W33" s="188">
        <v>-33</v>
      </c>
      <c r="X33" s="188">
        <v>-33</v>
      </c>
      <c r="Y33" s="188">
        <v>-33</v>
      </c>
      <c r="Z33" s="188">
        <v>-764</v>
      </c>
    </row>
    <row r="34" spans="1:26" x14ac:dyDescent="0.2">
      <c r="A34" s="187">
        <v>45044</v>
      </c>
      <c r="B34" s="188">
        <v>-48</v>
      </c>
      <c r="C34" s="188">
        <v>-48</v>
      </c>
      <c r="D34" s="188">
        <v>-47</v>
      </c>
      <c r="E34" s="188">
        <v>-47</v>
      </c>
      <c r="F34" s="188">
        <v>-49</v>
      </c>
      <c r="G34" s="188">
        <v>-49</v>
      </c>
      <c r="H34" s="188">
        <v>-47</v>
      </c>
      <c r="I34" s="188">
        <v>-49</v>
      </c>
      <c r="J34" s="188">
        <v>-28</v>
      </c>
      <c r="K34" s="188">
        <v>106</v>
      </c>
      <c r="L34" s="188">
        <v>226</v>
      </c>
      <c r="M34" s="188">
        <v>348</v>
      </c>
      <c r="N34" s="188">
        <v>433</v>
      </c>
      <c r="O34" s="188">
        <v>450</v>
      </c>
      <c r="P34" s="188">
        <v>463</v>
      </c>
      <c r="Q34" s="188">
        <v>473</v>
      </c>
      <c r="R34" s="188">
        <v>478</v>
      </c>
      <c r="S34" s="188">
        <v>476</v>
      </c>
      <c r="T34" s="188">
        <v>475</v>
      </c>
      <c r="U34" s="188">
        <v>475</v>
      </c>
      <c r="V34" s="188">
        <v>475</v>
      </c>
      <c r="W34" s="188">
        <v>475</v>
      </c>
      <c r="X34" s="188">
        <v>475</v>
      </c>
      <c r="Y34" s="188">
        <v>475</v>
      </c>
      <c r="Z34" s="188">
        <v>5891</v>
      </c>
    </row>
    <row r="35" spans="1:26" x14ac:dyDescent="0.2">
      <c r="A35" s="187">
        <v>45045</v>
      </c>
      <c r="B35" s="188">
        <v>471</v>
      </c>
      <c r="C35" s="188">
        <v>472</v>
      </c>
      <c r="D35" s="188">
        <v>472</v>
      </c>
      <c r="E35" s="188">
        <v>475</v>
      </c>
      <c r="F35" s="188">
        <v>511</v>
      </c>
      <c r="G35" s="188">
        <v>549</v>
      </c>
      <c r="H35" s="188">
        <v>585</v>
      </c>
      <c r="I35" s="188">
        <v>622</v>
      </c>
      <c r="J35" s="188">
        <v>658</v>
      </c>
      <c r="K35" s="188">
        <v>695</v>
      </c>
      <c r="L35" s="188">
        <v>731</v>
      </c>
      <c r="M35" s="188">
        <v>767</v>
      </c>
      <c r="N35" s="188">
        <v>803</v>
      </c>
      <c r="O35" s="188">
        <v>825</v>
      </c>
      <c r="P35" s="188">
        <v>853</v>
      </c>
      <c r="Q35" s="188">
        <v>888</v>
      </c>
      <c r="R35" s="188">
        <v>921</v>
      </c>
      <c r="S35" s="188">
        <v>955</v>
      </c>
      <c r="T35" s="188">
        <v>969</v>
      </c>
      <c r="U35" s="188">
        <v>969</v>
      </c>
      <c r="V35" s="188">
        <v>975</v>
      </c>
      <c r="W35" s="188">
        <v>996</v>
      </c>
      <c r="X35" s="188">
        <v>1032</v>
      </c>
      <c r="Y35" s="188">
        <v>1069</v>
      </c>
      <c r="Z35" s="188">
        <v>18263</v>
      </c>
    </row>
    <row r="36" spans="1:26" x14ac:dyDescent="0.2">
      <c r="A36" s="187">
        <v>45046</v>
      </c>
      <c r="B36" s="188">
        <v>1124</v>
      </c>
      <c r="C36" s="188">
        <v>1119</v>
      </c>
      <c r="D36" s="188">
        <v>1120</v>
      </c>
      <c r="E36" s="188">
        <v>1122</v>
      </c>
      <c r="F36" s="188">
        <v>1136</v>
      </c>
      <c r="G36" s="188">
        <v>1138</v>
      </c>
      <c r="H36" s="188">
        <v>1139</v>
      </c>
      <c r="I36" s="188">
        <v>1138</v>
      </c>
      <c r="J36" s="188">
        <v>1138</v>
      </c>
      <c r="K36" s="188">
        <v>1138</v>
      </c>
      <c r="L36" s="188">
        <v>1137</v>
      </c>
      <c r="M36" s="188">
        <v>1150</v>
      </c>
      <c r="N36" s="188">
        <v>1161</v>
      </c>
      <c r="O36" s="188">
        <v>1161</v>
      </c>
      <c r="P36" s="188">
        <v>1160</v>
      </c>
      <c r="Q36" s="188">
        <v>1163</v>
      </c>
      <c r="R36" s="188">
        <v>1164</v>
      </c>
      <c r="S36" s="188">
        <v>1165</v>
      </c>
      <c r="T36" s="188">
        <v>1165</v>
      </c>
      <c r="U36" s="188">
        <v>1164</v>
      </c>
      <c r="V36" s="188">
        <v>1164</v>
      </c>
      <c r="W36" s="188">
        <v>1164</v>
      </c>
      <c r="X36" s="188">
        <v>1163</v>
      </c>
      <c r="Y36" s="188">
        <v>1164</v>
      </c>
      <c r="Z36" s="188">
        <v>27557</v>
      </c>
    </row>
    <row r="37" spans="1:26" ht="15.75" x14ac:dyDescent="0.25">
      <c r="A37" s="198" t="s">
        <v>107</v>
      </c>
      <c r="B37" s="199">
        <v>1080</v>
      </c>
      <c r="C37" s="199">
        <v>1073</v>
      </c>
      <c r="D37" s="199">
        <v>1083</v>
      </c>
      <c r="E37" s="199">
        <v>1092</v>
      </c>
      <c r="F37" s="199">
        <v>1143</v>
      </c>
      <c r="G37" s="199">
        <v>1187</v>
      </c>
      <c r="H37" s="199">
        <v>1223</v>
      </c>
      <c r="I37" s="199">
        <v>1254</v>
      </c>
      <c r="J37" s="199">
        <v>1309</v>
      </c>
      <c r="K37" s="199">
        <v>1482</v>
      </c>
      <c r="L37" s="199">
        <v>1634</v>
      </c>
      <c r="M37" s="199">
        <v>1806</v>
      </c>
      <c r="N37" s="199">
        <v>1941</v>
      </c>
      <c r="O37" s="199">
        <v>1979</v>
      </c>
      <c r="P37" s="199">
        <v>2016</v>
      </c>
      <c r="Q37" s="199">
        <v>2059</v>
      </c>
      <c r="R37" s="199">
        <v>2093</v>
      </c>
      <c r="S37" s="199">
        <v>2128</v>
      </c>
      <c r="T37" s="199">
        <v>2142</v>
      </c>
      <c r="U37" s="199">
        <v>2138</v>
      </c>
      <c r="V37" s="199">
        <v>2137</v>
      </c>
      <c r="W37" s="199">
        <v>2153</v>
      </c>
      <c r="X37" s="199">
        <v>2180</v>
      </c>
      <c r="Y37" s="199">
        <v>2214</v>
      </c>
      <c r="Z37" s="199">
        <v>40546</v>
      </c>
    </row>
    <row r="38" spans="1:26" ht="15.75" x14ac:dyDescent="0.25">
      <c r="A38" s="200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</row>
    <row r="39" spans="1:26" x14ac:dyDescent="0.2">
      <c r="A39" s="185" t="s">
        <v>0</v>
      </c>
      <c r="B39" s="186">
        <f>SUM(Z7:Z36)</f>
        <v>40546</v>
      </c>
    </row>
    <row r="40" spans="1:26" ht="15.75" x14ac:dyDescent="0.25">
      <c r="A40" s="194" t="s">
        <v>102</v>
      </c>
      <c r="B40" s="220">
        <v>4568</v>
      </c>
    </row>
    <row r="41" spans="1:26" ht="15.75" x14ac:dyDescent="0.25">
      <c r="A41" s="194" t="s">
        <v>124</v>
      </c>
      <c r="B41" s="186">
        <f>B39+B40</f>
        <v>45114</v>
      </c>
    </row>
    <row r="42" spans="1:26" ht="15.75" x14ac:dyDescent="0.25">
      <c r="A42" s="178" t="s">
        <v>104</v>
      </c>
      <c r="B42" s="179">
        <f>SUM(B7:Y33,B34:J34)</f>
        <v>-11577</v>
      </c>
    </row>
    <row r="43" spans="1:26" ht="15.75" x14ac:dyDescent="0.25">
      <c r="A43" s="178" t="s">
        <v>103</v>
      </c>
      <c r="B43" s="180">
        <f>B41-B42</f>
        <v>56691</v>
      </c>
      <c r="E43" s="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A44"/>
  <sheetViews>
    <sheetView zoomScale="70" zoomScaleNormal="70" workbookViewId="0">
      <selection activeCell="P48" sqref="P48"/>
    </sheetView>
  </sheetViews>
  <sheetFormatPr defaultRowHeight="15" x14ac:dyDescent="0.2"/>
  <cols>
    <col min="1" max="1" width="20.21875" customWidth="1"/>
    <col min="2" max="2" width="12.77734375" customWidth="1"/>
    <col min="3" max="26" width="8.33203125" customWidth="1"/>
  </cols>
  <sheetData>
    <row r="1" spans="1:27" x14ac:dyDescent="0.2">
      <c r="A1" s="181" t="s">
        <v>14</v>
      </c>
    </row>
    <row r="2" spans="1:27" x14ac:dyDescent="0.2">
      <c r="A2" s="181" t="s">
        <v>49</v>
      </c>
    </row>
    <row r="3" spans="1:27" x14ac:dyDescent="0.2">
      <c r="A3" t="s">
        <v>15</v>
      </c>
      <c r="D3" s="182"/>
    </row>
    <row r="4" spans="1:27" x14ac:dyDescent="0.2">
      <c r="A4" s="183"/>
      <c r="C4" s="182"/>
      <c r="D4" s="182"/>
    </row>
    <row r="5" spans="1:27" x14ac:dyDescent="0.2">
      <c r="A5" s="183"/>
    </row>
    <row r="6" spans="1:27" x14ac:dyDescent="0.2">
      <c r="A6" s="183" t="s">
        <v>16</v>
      </c>
      <c r="B6" s="184" t="s">
        <v>18</v>
      </c>
      <c r="C6" s="184" t="s">
        <v>19</v>
      </c>
      <c r="D6" s="184" t="s">
        <v>20</v>
      </c>
      <c r="E6" s="184" t="s">
        <v>21</v>
      </c>
      <c r="F6" s="184" t="s">
        <v>22</v>
      </c>
      <c r="G6" s="184" t="s">
        <v>23</v>
      </c>
      <c r="H6" s="184" t="s">
        <v>24</v>
      </c>
      <c r="I6" s="184" t="s">
        <v>25</v>
      </c>
      <c r="J6" s="184" t="s">
        <v>26</v>
      </c>
      <c r="K6" s="184" t="s">
        <v>27</v>
      </c>
      <c r="L6" s="184" t="s">
        <v>28</v>
      </c>
      <c r="M6" s="184" t="s">
        <v>29</v>
      </c>
      <c r="N6" s="184" t="s">
        <v>30</v>
      </c>
      <c r="O6" s="184" t="s">
        <v>31</v>
      </c>
      <c r="P6" s="184" t="s">
        <v>32</v>
      </c>
      <c r="Q6" s="184" t="s">
        <v>33</v>
      </c>
      <c r="R6" s="184" t="s">
        <v>34</v>
      </c>
      <c r="S6" s="184" t="s">
        <v>35</v>
      </c>
      <c r="T6" s="184" t="s">
        <v>36</v>
      </c>
      <c r="U6" s="184" t="s">
        <v>37</v>
      </c>
      <c r="V6" s="184" t="s">
        <v>38</v>
      </c>
      <c r="W6" s="184" t="s">
        <v>39</v>
      </c>
      <c r="X6" s="184" t="s">
        <v>40</v>
      </c>
      <c r="Y6" s="184" t="s">
        <v>41</v>
      </c>
      <c r="Z6" s="184" t="s">
        <v>17</v>
      </c>
    </row>
    <row r="7" spans="1:27" x14ac:dyDescent="0.2">
      <c r="A7" s="187">
        <v>44986</v>
      </c>
      <c r="B7" s="188">
        <v>1228</v>
      </c>
      <c r="C7" s="188">
        <v>1229</v>
      </c>
      <c r="D7" s="188">
        <v>1230</v>
      </c>
      <c r="E7" s="188">
        <v>1230</v>
      </c>
      <c r="F7" s="188">
        <v>1231</v>
      </c>
      <c r="G7" s="188">
        <v>1231</v>
      </c>
      <c r="H7" s="188">
        <v>1232</v>
      </c>
      <c r="I7" s="188">
        <v>1233</v>
      </c>
      <c r="J7" s="188">
        <v>1233</v>
      </c>
      <c r="K7" s="188">
        <v>1233</v>
      </c>
      <c r="L7" s="188">
        <v>1231</v>
      </c>
      <c r="M7" s="188">
        <v>1225</v>
      </c>
      <c r="N7" s="188">
        <v>1224</v>
      </c>
      <c r="O7" s="188">
        <v>1222</v>
      </c>
      <c r="P7" s="188">
        <v>1221</v>
      </c>
      <c r="Q7" s="188">
        <v>1220</v>
      </c>
      <c r="R7" s="188">
        <v>1220</v>
      </c>
      <c r="S7" s="188">
        <v>1220</v>
      </c>
      <c r="T7" s="188">
        <v>1220</v>
      </c>
      <c r="U7" s="188">
        <v>1220</v>
      </c>
      <c r="V7" s="188">
        <v>1220</v>
      </c>
      <c r="W7" s="188">
        <v>1220</v>
      </c>
      <c r="X7" s="188">
        <v>1222</v>
      </c>
      <c r="Y7" s="188">
        <v>1223</v>
      </c>
      <c r="Z7" s="188">
        <v>29418</v>
      </c>
      <c r="AA7" s="188"/>
    </row>
    <row r="8" spans="1:27" x14ac:dyDescent="0.2">
      <c r="A8" s="187">
        <v>44987</v>
      </c>
      <c r="B8" s="188">
        <v>1224</v>
      </c>
      <c r="C8" s="188">
        <v>1225</v>
      </c>
      <c r="D8" s="188">
        <v>1226</v>
      </c>
      <c r="E8" s="188">
        <v>1225</v>
      </c>
      <c r="F8" s="188">
        <v>1223</v>
      </c>
      <c r="G8" s="188">
        <v>1222</v>
      </c>
      <c r="H8" s="188">
        <v>1219</v>
      </c>
      <c r="I8" s="188">
        <v>1219</v>
      </c>
      <c r="J8" s="188">
        <v>1219</v>
      </c>
      <c r="K8" s="188">
        <v>1218</v>
      </c>
      <c r="L8" s="188">
        <v>1218</v>
      </c>
      <c r="M8" s="188">
        <v>1216</v>
      </c>
      <c r="N8" s="188">
        <v>1215</v>
      </c>
      <c r="O8" s="188">
        <v>1214</v>
      </c>
      <c r="P8" s="188">
        <v>1212</v>
      </c>
      <c r="Q8" s="188">
        <v>1212</v>
      </c>
      <c r="R8" s="188">
        <v>1212</v>
      </c>
      <c r="S8" s="188">
        <v>1213</v>
      </c>
      <c r="T8" s="188">
        <v>1214</v>
      </c>
      <c r="U8" s="188">
        <v>1215</v>
      </c>
      <c r="V8" s="188">
        <v>1216</v>
      </c>
      <c r="W8" s="188">
        <v>1216</v>
      </c>
      <c r="X8" s="188">
        <v>1218</v>
      </c>
      <c r="Y8" s="188">
        <v>1219</v>
      </c>
      <c r="Z8" s="188">
        <v>29230</v>
      </c>
      <c r="AA8" s="188"/>
    </row>
    <row r="9" spans="1:27" x14ac:dyDescent="0.2">
      <c r="A9" s="187">
        <v>44988</v>
      </c>
      <c r="B9" s="188">
        <v>1221</v>
      </c>
      <c r="C9" s="188">
        <v>1223</v>
      </c>
      <c r="D9" s="188">
        <v>1224</v>
      </c>
      <c r="E9" s="188">
        <v>1226</v>
      </c>
      <c r="F9" s="188">
        <v>1227</v>
      </c>
      <c r="G9" s="188">
        <v>1228</v>
      </c>
      <c r="H9" s="188">
        <v>1229</v>
      </c>
      <c r="I9" s="188">
        <v>1229</v>
      </c>
      <c r="J9" s="188">
        <v>1228</v>
      </c>
      <c r="K9" s="188">
        <v>1229</v>
      </c>
      <c r="L9" s="188">
        <v>1229</v>
      </c>
      <c r="M9" s="188">
        <v>1228</v>
      </c>
      <c r="N9" s="188">
        <v>1227</v>
      </c>
      <c r="O9" s="188">
        <v>1226</v>
      </c>
      <c r="P9" s="188">
        <v>1226</v>
      </c>
      <c r="Q9" s="188">
        <v>1227</v>
      </c>
      <c r="R9" s="188">
        <v>1228</v>
      </c>
      <c r="S9" s="188">
        <v>1225</v>
      </c>
      <c r="T9" s="188">
        <v>1224</v>
      </c>
      <c r="U9" s="188">
        <v>1223</v>
      </c>
      <c r="V9" s="188">
        <v>1220</v>
      </c>
      <c r="W9" s="188">
        <v>1218</v>
      </c>
      <c r="X9" s="188">
        <v>1216</v>
      </c>
      <c r="Y9" s="188">
        <v>1212</v>
      </c>
      <c r="Z9" s="188">
        <v>29393</v>
      </c>
      <c r="AA9" s="188"/>
    </row>
    <row r="10" spans="1:27" x14ac:dyDescent="0.2">
      <c r="A10" s="187">
        <v>44989</v>
      </c>
      <c r="B10" s="188">
        <v>1210</v>
      </c>
      <c r="C10" s="188">
        <v>1211</v>
      </c>
      <c r="D10" s="188">
        <v>1211</v>
      </c>
      <c r="E10" s="188">
        <v>1209</v>
      </c>
      <c r="F10" s="188">
        <v>1209</v>
      </c>
      <c r="G10" s="188">
        <v>1212</v>
      </c>
      <c r="H10" s="188">
        <v>1214</v>
      </c>
      <c r="I10" s="188">
        <v>1217</v>
      </c>
      <c r="J10" s="188">
        <v>1217</v>
      </c>
      <c r="K10" s="188">
        <v>1218</v>
      </c>
      <c r="L10" s="188">
        <v>1218</v>
      </c>
      <c r="M10" s="188">
        <v>1218</v>
      </c>
      <c r="N10" s="188">
        <v>1218</v>
      </c>
      <c r="O10" s="188">
        <v>1218</v>
      </c>
      <c r="P10" s="188">
        <v>1218</v>
      </c>
      <c r="Q10" s="188">
        <v>1218</v>
      </c>
      <c r="R10" s="188">
        <v>1219</v>
      </c>
      <c r="S10" s="188">
        <v>1220</v>
      </c>
      <c r="T10" s="188">
        <v>1221</v>
      </c>
      <c r="U10" s="188">
        <v>1221</v>
      </c>
      <c r="V10" s="188">
        <v>1208</v>
      </c>
      <c r="W10" s="188">
        <v>1206</v>
      </c>
      <c r="X10" s="188">
        <v>1207</v>
      </c>
      <c r="Y10" s="188">
        <v>1208</v>
      </c>
      <c r="Z10" s="188">
        <v>29146</v>
      </c>
      <c r="AA10" s="188"/>
    </row>
    <row r="11" spans="1:27" x14ac:dyDescent="0.2">
      <c r="A11" s="187">
        <v>44990</v>
      </c>
      <c r="B11" s="188">
        <v>1210</v>
      </c>
      <c r="C11" s="188">
        <v>1211</v>
      </c>
      <c r="D11" s="188">
        <v>1212</v>
      </c>
      <c r="E11" s="188">
        <v>1213</v>
      </c>
      <c r="F11" s="188">
        <v>1213</v>
      </c>
      <c r="G11" s="188">
        <v>1212</v>
      </c>
      <c r="H11" s="188">
        <v>1212</v>
      </c>
      <c r="I11" s="188">
        <v>1212</v>
      </c>
      <c r="J11" s="188">
        <v>1212</v>
      </c>
      <c r="K11" s="188">
        <v>1210</v>
      </c>
      <c r="L11" s="188">
        <v>1208</v>
      </c>
      <c r="M11" s="188">
        <v>1206</v>
      </c>
      <c r="N11" s="188">
        <v>1203</v>
      </c>
      <c r="O11" s="188">
        <v>1202</v>
      </c>
      <c r="P11" s="188">
        <v>1199</v>
      </c>
      <c r="Q11" s="188">
        <v>1197</v>
      </c>
      <c r="R11" s="188">
        <v>1197</v>
      </c>
      <c r="S11" s="188">
        <v>1197</v>
      </c>
      <c r="T11" s="188">
        <v>1199</v>
      </c>
      <c r="U11" s="188">
        <v>1200</v>
      </c>
      <c r="V11" s="188">
        <v>1201</v>
      </c>
      <c r="W11" s="188">
        <v>1219</v>
      </c>
      <c r="X11" s="188">
        <v>1221</v>
      </c>
      <c r="Y11" s="188">
        <v>1222</v>
      </c>
      <c r="Z11" s="188">
        <v>28988</v>
      </c>
      <c r="AA11" s="188"/>
    </row>
    <row r="12" spans="1:27" x14ac:dyDescent="0.2">
      <c r="A12" s="187">
        <v>44991</v>
      </c>
      <c r="B12" s="188">
        <v>1222</v>
      </c>
      <c r="C12" s="188">
        <v>1223</v>
      </c>
      <c r="D12" s="188">
        <v>1224</v>
      </c>
      <c r="E12" s="188">
        <v>1225</v>
      </c>
      <c r="F12" s="188">
        <v>1226</v>
      </c>
      <c r="G12" s="188">
        <v>1226</v>
      </c>
      <c r="H12" s="188">
        <v>1227</v>
      </c>
      <c r="I12" s="188">
        <v>1228</v>
      </c>
      <c r="J12" s="188">
        <v>1227</v>
      </c>
      <c r="K12" s="188">
        <v>1227</v>
      </c>
      <c r="L12" s="188">
        <v>1225</v>
      </c>
      <c r="M12" s="188">
        <v>1223</v>
      </c>
      <c r="N12" s="188">
        <v>1221</v>
      </c>
      <c r="O12" s="188">
        <v>1220</v>
      </c>
      <c r="P12" s="188">
        <v>1220</v>
      </c>
      <c r="Q12" s="188">
        <v>1219</v>
      </c>
      <c r="R12" s="188">
        <v>1219</v>
      </c>
      <c r="S12" s="188">
        <v>1219</v>
      </c>
      <c r="T12" s="188">
        <v>1219</v>
      </c>
      <c r="U12" s="188">
        <v>1219</v>
      </c>
      <c r="V12" s="188">
        <v>1219</v>
      </c>
      <c r="W12" s="188">
        <v>1220</v>
      </c>
      <c r="X12" s="188">
        <v>1221</v>
      </c>
      <c r="Y12" s="188">
        <v>1220</v>
      </c>
      <c r="Z12" s="188">
        <v>29339</v>
      </c>
      <c r="AA12" s="188"/>
    </row>
    <row r="13" spans="1:27" x14ac:dyDescent="0.2">
      <c r="A13" s="187">
        <v>44992</v>
      </c>
      <c r="B13" s="188">
        <v>1222</v>
      </c>
      <c r="C13" s="188">
        <v>1224</v>
      </c>
      <c r="D13" s="188">
        <v>1224</v>
      </c>
      <c r="E13" s="188">
        <v>1225</v>
      </c>
      <c r="F13" s="188">
        <v>1227</v>
      </c>
      <c r="G13" s="188">
        <v>1227</v>
      </c>
      <c r="H13" s="188">
        <v>1228</v>
      </c>
      <c r="I13" s="188">
        <v>1228</v>
      </c>
      <c r="J13" s="188">
        <v>1228</v>
      </c>
      <c r="K13" s="188">
        <v>1227</v>
      </c>
      <c r="L13" s="188">
        <v>1228</v>
      </c>
      <c r="M13" s="188">
        <v>1229</v>
      </c>
      <c r="N13" s="188">
        <v>1225</v>
      </c>
      <c r="O13" s="188">
        <v>1222</v>
      </c>
      <c r="P13" s="188">
        <v>1222</v>
      </c>
      <c r="Q13" s="188">
        <v>1221</v>
      </c>
      <c r="R13" s="188">
        <v>1221</v>
      </c>
      <c r="S13" s="188">
        <v>1221</v>
      </c>
      <c r="T13" s="188">
        <v>1221</v>
      </c>
      <c r="U13" s="188">
        <v>1222</v>
      </c>
      <c r="V13" s="188">
        <v>1224</v>
      </c>
      <c r="W13" s="188">
        <v>1225</v>
      </c>
      <c r="X13" s="188">
        <v>1225</v>
      </c>
      <c r="Y13" s="188">
        <v>1225</v>
      </c>
      <c r="Z13" s="188">
        <v>29391</v>
      </c>
      <c r="AA13" s="188"/>
    </row>
    <row r="14" spans="1:27" x14ac:dyDescent="0.2">
      <c r="A14" s="187">
        <v>44993</v>
      </c>
      <c r="B14" s="188">
        <v>1228</v>
      </c>
      <c r="C14" s="188">
        <v>1229</v>
      </c>
      <c r="D14" s="188">
        <v>1229</v>
      </c>
      <c r="E14" s="188">
        <v>1229</v>
      </c>
      <c r="F14" s="188">
        <v>1229</v>
      </c>
      <c r="G14" s="188">
        <v>1229</v>
      </c>
      <c r="H14" s="188">
        <v>1230</v>
      </c>
      <c r="I14" s="188">
        <v>1231</v>
      </c>
      <c r="J14" s="188">
        <v>1230</v>
      </c>
      <c r="K14" s="188">
        <v>1229</v>
      </c>
      <c r="L14" s="188">
        <v>1228</v>
      </c>
      <c r="M14" s="188">
        <v>1227</v>
      </c>
      <c r="N14" s="188">
        <v>1226</v>
      </c>
      <c r="O14" s="188">
        <v>1224</v>
      </c>
      <c r="P14" s="188">
        <v>1223</v>
      </c>
      <c r="Q14" s="188">
        <v>1223</v>
      </c>
      <c r="R14" s="188">
        <v>1222</v>
      </c>
      <c r="S14" s="188">
        <v>1222</v>
      </c>
      <c r="T14" s="188">
        <v>1222</v>
      </c>
      <c r="U14" s="188">
        <v>1223</v>
      </c>
      <c r="V14" s="188">
        <v>1222</v>
      </c>
      <c r="W14" s="188">
        <v>1222</v>
      </c>
      <c r="X14" s="188">
        <v>1223</v>
      </c>
      <c r="Y14" s="188">
        <v>1224</v>
      </c>
      <c r="Z14" s="188">
        <v>29424</v>
      </c>
      <c r="AA14" s="188"/>
    </row>
    <row r="15" spans="1:27" x14ac:dyDescent="0.2">
      <c r="A15" s="187">
        <v>44994</v>
      </c>
      <c r="B15" s="188">
        <v>1226</v>
      </c>
      <c r="C15" s="188">
        <v>1227</v>
      </c>
      <c r="D15" s="188">
        <v>1227</v>
      </c>
      <c r="E15" s="188">
        <v>1227</v>
      </c>
      <c r="F15" s="188">
        <v>1228</v>
      </c>
      <c r="G15" s="188">
        <v>1230</v>
      </c>
      <c r="H15" s="188">
        <v>1229</v>
      </c>
      <c r="I15" s="188">
        <v>1229</v>
      </c>
      <c r="J15" s="188">
        <v>1229</v>
      </c>
      <c r="K15" s="188">
        <v>1228</v>
      </c>
      <c r="L15" s="188">
        <v>1227</v>
      </c>
      <c r="M15" s="188">
        <v>1217</v>
      </c>
      <c r="N15" s="188">
        <v>1223</v>
      </c>
      <c r="O15" s="188">
        <v>1223</v>
      </c>
      <c r="P15" s="188">
        <v>1222</v>
      </c>
      <c r="Q15" s="188">
        <v>1221</v>
      </c>
      <c r="R15" s="188">
        <v>1220</v>
      </c>
      <c r="S15" s="188">
        <v>1221</v>
      </c>
      <c r="T15" s="188">
        <v>1222</v>
      </c>
      <c r="U15" s="188">
        <v>1222</v>
      </c>
      <c r="V15" s="188">
        <v>1223</v>
      </c>
      <c r="W15" s="188">
        <v>1224</v>
      </c>
      <c r="X15" s="188">
        <v>1225</v>
      </c>
      <c r="Y15" s="188">
        <v>1226</v>
      </c>
      <c r="Z15" s="188">
        <v>29396</v>
      </c>
      <c r="AA15" s="188"/>
    </row>
    <row r="16" spans="1:27" x14ac:dyDescent="0.2">
      <c r="A16" s="187">
        <v>44995</v>
      </c>
      <c r="B16" s="188">
        <v>1231</v>
      </c>
      <c r="C16" s="188">
        <v>1232</v>
      </c>
      <c r="D16" s="188">
        <v>1233</v>
      </c>
      <c r="E16" s="188">
        <v>1233</v>
      </c>
      <c r="F16" s="188">
        <v>1233</v>
      </c>
      <c r="G16" s="188">
        <v>1233</v>
      </c>
      <c r="H16" s="188">
        <v>1232</v>
      </c>
      <c r="I16" s="188">
        <v>1232</v>
      </c>
      <c r="J16" s="188">
        <v>1232</v>
      </c>
      <c r="K16" s="188">
        <v>1231</v>
      </c>
      <c r="L16" s="188">
        <v>1229</v>
      </c>
      <c r="M16" s="188">
        <v>1228</v>
      </c>
      <c r="N16" s="188">
        <v>1226</v>
      </c>
      <c r="O16" s="188">
        <v>1224</v>
      </c>
      <c r="P16" s="188">
        <v>1223</v>
      </c>
      <c r="Q16" s="188">
        <v>1222</v>
      </c>
      <c r="R16" s="188">
        <v>1222</v>
      </c>
      <c r="S16" s="188">
        <v>1221</v>
      </c>
      <c r="T16" s="188">
        <v>1221</v>
      </c>
      <c r="U16" s="188">
        <v>1223</v>
      </c>
      <c r="V16" s="188">
        <v>1224</v>
      </c>
      <c r="W16" s="188">
        <v>1223</v>
      </c>
      <c r="X16" s="188">
        <v>1223</v>
      </c>
      <c r="Y16" s="188">
        <v>1224</v>
      </c>
      <c r="Z16" s="188">
        <v>29455</v>
      </c>
      <c r="AA16" s="188"/>
    </row>
    <row r="17" spans="1:27" x14ac:dyDescent="0.2">
      <c r="A17" s="187">
        <v>44996</v>
      </c>
      <c r="B17" s="188">
        <v>1222</v>
      </c>
      <c r="C17" s="188">
        <v>1223</v>
      </c>
      <c r="D17" s="188">
        <v>1224</v>
      </c>
      <c r="E17" s="188">
        <v>1224</v>
      </c>
      <c r="F17" s="188">
        <v>1225</v>
      </c>
      <c r="G17" s="188">
        <v>1225</v>
      </c>
      <c r="H17" s="188">
        <v>1225</v>
      </c>
      <c r="I17" s="188">
        <v>1225</v>
      </c>
      <c r="J17" s="188">
        <v>1225</v>
      </c>
      <c r="K17" s="188">
        <v>1226</v>
      </c>
      <c r="L17" s="188">
        <v>1225</v>
      </c>
      <c r="M17" s="188">
        <v>1224</v>
      </c>
      <c r="N17" s="188">
        <v>1224</v>
      </c>
      <c r="O17" s="188">
        <v>1224</v>
      </c>
      <c r="P17" s="188">
        <v>1224</v>
      </c>
      <c r="Q17" s="188">
        <v>1224</v>
      </c>
      <c r="R17" s="188">
        <v>1224</v>
      </c>
      <c r="S17" s="188">
        <v>1225</v>
      </c>
      <c r="T17" s="188">
        <v>1225</v>
      </c>
      <c r="U17" s="188">
        <v>1226</v>
      </c>
      <c r="V17" s="188">
        <v>1226</v>
      </c>
      <c r="W17" s="188">
        <v>1227</v>
      </c>
      <c r="X17" s="188">
        <v>1228</v>
      </c>
      <c r="Y17" s="188">
        <v>1229</v>
      </c>
      <c r="Z17" s="188">
        <v>29399</v>
      </c>
      <c r="AA17" s="188"/>
    </row>
    <row r="18" spans="1:27" x14ac:dyDescent="0.2">
      <c r="A18" s="187">
        <v>44997</v>
      </c>
      <c r="B18" s="188">
        <v>1224</v>
      </c>
      <c r="C18" s="188">
        <v>1224</v>
      </c>
      <c r="D18" s="188">
        <v>1223</v>
      </c>
      <c r="E18" s="188">
        <v>1222</v>
      </c>
      <c r="F18" s="188">
        <v>1223</v>
      </c>
      <c r="G18" s="188">
        <v>1223</v>
      </c>
      <c r="H18" s="188">
        <v>1222</v>
      </c>
      <c r="I18" s="188">
        <v>1222</v>
      </c>
      <c r="J18" s="188">
        <v>1225</v>
      </c>
      <c r="K18" s="188">
        <v>1227</v>
      </c>
      <c r="L18" s="188">
        <v>1228</v>
      </c>
      <c r="M18" s="188">
        <v>1230</v>
      </c>
      <c r="N18" s="188">
        <v>1230</v>
      </c>
      <c r="O18" s="188">
        <v>1231</v>
      </c>
      <c r="P18" s="188">
        <v>1232</v>
      </c>
      <c r="Q18" s="188">
        <v>1233</v>
      </c>
      <c r="R18" s="188">
        <v>1233</v>
      </c>
      <c r="S18" s="188">
        <v>1233</v>
      </c>
      <c r="T18" s="188">
        <v>1233</v>
      </c>
      <c r="U18" s="188">
        <v>1234</v>
      </c>
      <c r="V18" s="188">
        <v>1235</v>
      </c>
      <c r="W18" s="188">
        <v>1235</v>
      </c>
      <c r="X18" s="188">
        <v>1235</v>
      </c>
      <c r="Y18" s="188"/>
      <c r="Z18" s="188">
        <v>28257</v>
      </c>
      <c r="AA18" s="188"/>
    </row>
    <row r="19" spans="1:27" x14ac:dyDescent="0.2">
      <c r="A19" s="187">
        <v>44998</v>
      </c>
      <c r="B19" s="188">
        <v>1227</v>
      </c>
      <c r="C19" s="188">
        <v>1228</v>
      </c>
      <c r="D19" s="188">
        <v>1228</v>
      </c>
      <c r="E19" s="188">
        <v>1227</v>
      </c>
      <c r="F19" s="188">
        <v>1228</v>
      </c>
      <c r="G19" s="188">
        <v>1228</v>
      </c>
      <c r="H19" s="188">
        <v>1227</v>
      </c>
      <c r="I19" s="188">
        <v>1226</v>
      </c>
      <c r="J19" s="188">
        <v>1226</v>
      </c>
      <c r="K19" s="188">
        <v>1226</v>
      </c>
      <c r="L19" s="188">
        <v>1226</v>
      </c>
      <c r="M19" s="188">
        <v>1225</v>
      </c>
      <c r="N19" s="188">
        <v>1225</v>
      </c>
      <c r="O19" s="188">
        <v>1228</v>
      </c>
      <c r="P19" s="188">
        <v>1226</v>
      </c>
      <c r="Q19" s="188">
        <v>1223</v>
      </c>
      <c r="R19" s="188">
        <v>1223</v>
      </c>
      <c r="S19" s="188">
        <v>1222</v>
      </c>
      <c r="T19" s="188">
        <v>1222</v>
      </c>
      <c r="U19" s="188">
        <v>1221</v>
      </c>
      <c r="V19" s="188">
        <v>1222</v>
      </c>
      <c r="W19" s="188">
        <v>1222</v>
      </c>
      <c r="X19" s="188">
        <v>1222</v>
      </c>
      <c r="Y19" s="188">
        <v>1223</v>
      </c>
      <c r="Z19" s="188">
        <v>29401</v>
      </c>
      <c r="AA19" s="188"/>
    </row>
    <row r="20" spans="1:27" x14ac:dyDescent="0.2">
      <c r="A20" s="187">
        <v>44999</v>
      </c>
      <c r="B20" s="188">
        <v>1225</v>
      </c>
      <c r="C20" s="188">
        <v>1225</v>
      </c>
      <c r="D20" s="188">
        <v>1225</v>
      </c>
      <c r="E20" s="188">
        <v>1226</v>
      </c>
      <c r="F20" s="188">
        <v>1228</v>
      </c>
      <c r="G20" s="188">
        <v>1228</v>
      </c>
      <c r="H20" s="188">
        <v>1229</v>
      </c>
      <c r="I20" s="188">
        <v>1228</v>
      </c>
      <c r="J20" s="188">
        <v>1228</v>
      </c>
      <c r="K20" s="188">
        <v>1228</v>
      </c>
      <c r="L20" s="188">
        <v>1226</v>
      </c>
      <c r="M20" s="188">
        <v>1226</v>
      </c>
      <c r="N20" s="188">
        <v>1227</v>
      </c>
      <c r="O20" s="188">
        <v>1227</v>
      </c>
      <c r="P20" s="188">
        <v>1226</v>
      </c>
      <c r="Q20" s="188">
        <v>1225</v>
      </c>
      <c r="R20" s="188">
        <v>1224</v>
      </c>
      <c r="S20" s="188">
        <v>1224</v>
      </c>
      <c r="T20" s="188">
        <v>1224</v>
      </c>
      <c r="U20" s="188">
        <v>1225</v>
      </c>
      <c r="V20" s="188">
        <v>1226</v>
      </c>
      <c r="W20" s="188">
        <v>1227</v>
      </c>
      <c r="X20" s="188">
        <v>1227</v>
      </c>
      <c r="Y20" s="188">
        <v>1227</v>
      </c>
      <c r="Z20" s="188">
        <v>29431</v>
      </c>
      <c r="AA20" s="188"/>
    </row>
    <row r="21" spans="1:27" x14ac:dyDescent="0.2">
      <c r="A21" s="187">
        <v>45000</v>
      </c>
      <c r="B21" s="188">
        <v>1229</v>
      </c>
      <c r="C21" s="188">
        <v>1229</v>
      </c>
      <c r="D21" s="188">
        <v>1229</v>
      </c>
      <c r="E21" s="188">
        <v>1228</v>
      </c>
      <c r="F21" s="188">
        <v>1228</v>
      </c>
      <c r="G21" s="188">
        <v>1229</v>
      </c>
      <c r="H21" s="188">
        <v>1229</v>
      </c>
      <c r="I21" s="188">
        <v>1230</v>
      </c>
      <c r="J21" s="188">
        <v>1229</v>
      </c>
      <c r="K21" s="188">
        <v>1229</v>
      </c>
      <c r="L21" s="188">
        <v>1229</v>
      </c>
      <c r="M21" s="188">
        <v>1228</v>
      </c>
      <c r="N21" s="188">
        <v>1227</v>
      </c>
      <c r="O21" s="188">
        <v>1226</v>
      </c>
      <c r="P21" s="188">
        <v>1225</v>
      </c>
      <c r="Q21" s="188">
        <v>1224</v>
      </c>
      <c r="R21" s="188">
        <v>1223</v>
      </c>
      <c r="S21" s="188">
        <v>1221</v>
      </c>
      <c r="T21" s="188">
        <v>1221</v>
      </c>
      <c r="U21" s="188">
        <v>1221</v>
      </c>
      <c r="V21" s="188">
        <v>1222</v>
      </c>
      <c r="W21" s="188">
        <v>1224</v>
      </c>
      <c r="X21" s="188">
        <v>1226</v>
      </c>
      <c r="Y21" s="188">
        <v>1226</v>
      </c>
      <c r="Z21" s="188">
        <v>29432</v>
      </c>
      <c r="AA21" s="188"/>
    </row>
    <row r="22" spans="1:27" x14ac:dyDescent="0.2">
      <c r="A22" s="187">
        <v>45001</v>
      </c>
      <c r="B22" s="188">
        <v>1227</v>
      </c>
      <c r="C22" s="188">
        <v>1228</v>
      </c>
      <c r="D22" s="188">
        <v>1228</v>
      </c>
      <c r="E22" s="188">
        <v>1228</v>
      </c>
      <c r="F22" s="188">
        <v>1229</v>
      </c>
      <c r="G22" s="188">
        <v>1229</v>
      </c>
      <c r="H22" s="188">
        <v>1229</v>
      </c>
      <c r="I22" s="188">
        <v>1230</v>
      </c>
      <c r="J22" s="188">
        <v>1228</v>
      </c>
      <c r="K22" s="188">
        <v>1227</v>
      </c>
      <c r="L22" s="188">
        <v>1224</v>
      </c>
      <c r="M22" s="188">
        <v>1225</v>
      </c>
      <c r="N22" s="188">
        <v>1223</v>
      </c>
      <c r="O22" s="188">
        <v>1222</v>
      </c>
      <c r="P22" s="188">
        <v>1220</v>
      </c>
      <c r="Q22" s="188">
        <v>1219</v>
      </c>
      <c r="R22" s="188">
        <v>1219</v>
      </c>
      <c r="S22" s="188">
        <v>1217</v>
      </c>
      <c r="T22" s="188">
        <v>1217</v>
      </c>
      <c r="U22" s="188">
        <v>1218</v>
      </c>
      <c r="V22" s="188">
        <v>1217</v>
      </c>
      <c r="W22" s="188">
        <v>1218</v>
      </c>
      <c r="X22" s="188">
        <v>1218</v>
      </c>
      <c r="Y22" s="188">
        <v>1219</v>
      </c>
      <c r="Z22" s="188">
        <v>29359</v>
      </c>
      <c r="AA22" s="188"/>
    </row>
    <row r="23" spans="1:27" x14ac:dyDescent="0.2">
      <c r="A23" s="187">
        <v>45002</v>
      </c>
      <c r="B23" s="188">
        <v>1221</v>
      </c>
      <c r="C23" s="188">
        <v>1222</v>
      </c>
      <c r="D23" s="188">
        <v>1222</v>
      </c>
      <c r="E23" s="188">
        <v>1221</v>
      </c>
      <c r="F23" s="188">
        <v>1221</v>
      </c>
      <c r="G23" s="188">
        <v>1220</v>
      </c>
      <c r="H23" s="188">
        <v>1220</v>
      </c>
      <c r="I23" s="188">
        <v>1221</v>
      </c>
      <c r="J23" s="188">
        <v>1221</v>
      </c>
      <c r="K23" s="188">
        <v>1218</v>
      </c>
      <c r="L23" s="188">
        <v>1219</v>
      </c>
      <c r="M23" s="188">
        <v>1217</v>
      </c>
      <c r="N23" s="188">
        <v>1216</v>
      </c>
      <c r="O23" s="188">
        <v>1214</v>
      </c>
      <c r="P23" s="188">
        <v>1212</v>
      </c>
      <c r="Q23" s="188">
        <v>1211</v>
      </c>
      <c r="R23" s="188">
        <v>1211</v>
      </c>
      <c r="S23" s="188">
        <v>1210</v>
      </c>
      <c r="T23" s="188">
        <v>1210</v>
      </c>
      <c r="U23" s="188">
        <v>1210</v>
      </c>
      <c r="V23" s="188">
        <v>1208</v>
      </c>
      <c r="W23" s="188">
        <v>1207</v>
      </c>
      <c r="X23" s="188">
        <v>1204</v>
      </c>
      <c r="Y23" s="188">
        <v>1204</v>
      </c>
      <c r="Z23" s="188">
        <v>29160</v>
      </c>
      <c r="AA23" s="188"/>
    </row>
    <row r="24" spans="1:27" x14ac:dyDescent="0.2">
      <c r="A24" s="187">
        <v>45003</v>
      </c>
      <c r="B24" s="188">
        <v>1207</v>
      </c>
      <c r="C24" s="188">
        <v>1209</v>
      </c>
      <c r="D24" s="188">
        <v>1215</v>
      </c>
      <c r="E24" s="188">
        <v>1220</v>
      </c>
      <c r="F24" s="188">
        <v>1222</v>
      </c>
      <c r="G24" s="188">
        <v>1223</v>
      </c>
      <c r="H24" s="188">
        <v>1224</v>
      </c>
      <c r="I24" s="188">
        <v>1225</v>
      </c>
      <c r="J24" s="188">
        <v>1227</v>
      </c>
      <c r="K24" s="188">
        <v>1227</v>
      </c>
      <c r="L24" s="188">
        <v>1227</v>
      </c>
      <c r="M24" s="188">
        <v>1226</v>
      </c>
      <c r="N24" s="188">
        <v>1226</v>
      </c>
      <c r="O24" s="188">
        <v>1226</v>
      </c>
      <c r="P24" s="188">
        <v>1225</v>
      </c>
      <c r="Q24" s="188">
        <v>1225</v>
      </c>
      <c r="R24" s="188">
        <v>1223</v>
      </c>
      <c r="S24" s="188">
        <v>1223</v>
      </c>
      <c r="T24" s="188">
        <v>1222</v>
      </c>
      <c r="U24" s="188">
        <v>1223</v>
      </c>
      <c r="V24" s="188">
        <v>1224</v>
      </c>
      <c r="W24" s="188">
        <v>1224</v>
      </c>
      <c r="X24" s="188">
        <v>1223</v>
      </c>
      <c r="Y24" s="188">
        <v>1225</v>
      </c>
      <c r="Z24" s="188">
        <v>29341</v>
      </c>
      <c r="AA24" s="188"/>
    </row>
    <row r="25" spans="1:27" x14ac:dyDescent="0.2">
      <c r="A25" s="187">
        <v>45004</v>
      </c>
      <c r="B25" s="188">
        <v>1225</v>
      </c>
      <c r="C25" s="188">
        <v>1226</v>
      </c>
      <c r="D25" s="188">
        <v>1227</v>
      </c>
      <c r="E25" s="188">
        <v>1229</v>
      </c>
      <c r="F25" s="188">
        <v>1230</v>
      </c>
      <c r="G25" s="188">
        <v>1231</v>
      </c>
      <c r="H25" s="188">
        <v>1232</v>
      </c>
      <c r="I25" s="188">
        <v>1234</v>
      </c>
      <c r="J25" s="188">
        <v>1235</v>
      </c>
      <c r="K25" s="188">
        <v>1236</v>
      </c>
      <c r="L25" s="188">
        <v>1236</v>
      </c>
      <c r="M25" s="188">
        <v>1238</v>
      </c>
      <c r="N25" s="188">
        <v>1238</v>
      </c>
      <c r="O25" s="188">
        <v>1237</v>
      </c>
      <c r="P25" s="188">
        <v>1237</v>
      </c>
      <c r="Q25" s="188">
        <v>1236</v>
      </c>
      <c r="R25" s="188">
        <v>1235</v>
      </c>
      <c r="S25" s="188">
        <v>1235</v>
      </c>
      <c r="T25" s="188">
        <v>1235</v>
      </c>
      <c r="U25" s="188">
        <v>1234</v>
      </c>
      <c r="V25" s="188">
        <v>1235</v>
      </c>
      <c r="W25" s="188">
        <v>1235</v>
      </c>
      <c r="X25" s="188">
        <v>1235</v>
      </c>
      <c r="Y25" s="188">
        <v>1235</v>
      </c>
      <c r="Z25" s="188">
        <v>29606</v>
      </c>
      <c r="AA25" s="188"/>
    </row>
    <row r="26" spans="1:27" x14ac:dyDescent="0.2">
      <c r="A26" s="187">
        <v>45005</v>
      </c>
      <c r="B26" s="188">
        <v>1236</v>
      </c>
      <c r="C26" s="188">
        <v>1236</v>
      </c>
      <c r="D26" s="188">
        <v>1236</v>
      </c>
      <c r="E26" s="188">
        <v>1236</v>
      </c>
      <c r="F26" s="188">
        <v>1237</v>
      </c>
      <c r="G26" s="188">
        <v>1237</v>
      </c>
      <c r="H26" s="188">
        <v>1237</v>
      </c>
      <c r="I26" s="188">
        <v>1237</v>
      </c>
      <c r="J26" s="188">
        <v>1236</v>
      </c>
      <c r="K26" s="188">
        <v>1236</v>
      </c>
      <c r="L26" s="188">
        <v>1235</v>
      </c>
      <c r="M26" s="188">
        <v>1233</v>
      </c>
      <c r="N26" s="188">
        <v>1228</v>
      </c>
      <c r="O26" s="188">
        <v>1227</v>
      </c>
      <c r="P26" s="188">
        <v>1226</v>
      </c>
      <c r="Q26" s="188">
        <v>1225</v>
      </c>
      <c r="R26" s="188">
        <v>1225</v>
      </c>
      <c r="S26" s="188">
        <v>1224</v>
      </c>
      <c r="T26" s="188">
        <v>1224</v>
      </c>
      <c r="U26" s="188">
        <v>1224</v>
      </c>
      <c r="V26" s="188">
        <v>1225</v>
      </c>
      <c r="W26" s="188">
        <v>1226</v>
      </c>
      <c r="X26" s="188">
        <v>1226</v>
      </c>
      <c r="Y26" s="188">
        <v>1226</v>
      </c>
      <c r="Z26" s="188">
        <v>29538</v>
      </c>
      <c r="AA26" s="188"/>
    </row>
    <row r="27" spans="1:27" x14ac:dyDescent="0.2">
      <c r="A27" s="187">
        <v>45006</v>
      </c>
      <c r="B27" s="188">
        <v>1225</v>
      </c>
      <c r="C27" s="188">
        <v>1225</v>
      </c>
      <c r="D27" s="188">
        <v>1224</v>
      </c>
      <c r="E27" s="188">
        <v>1225</v>
      </c>
      <c r="F27" s="188">
        <v>1224</v>
      </c>
      <c r="G27" s="188">
        <v>1224</v>
      </c>
      <c r="H27" s="188">
        <v>1224</v>
      </c>
      <c r="I27" s="188">
        <v>1224</v>
      </c>
      <c r="J27" s="188">
        <v>1224</v>
      </c>
      <c r="K27" s="188">
        <v>1224</v>
      </c>
      <c r="L27" s="188">
        <v>1223</v>
      </c>
      <c r="M27" s="188">
        <v>1219</v>
      </c>
      <c r="N27" s="188">
        <v>1218</v>
      </c>
      <c r="O27" s="188">
        <v>1217</v>
      </c>
      <c r="P27" s="188">
        <v>1215</v>
      </c>
      <c r="Q27" s="188">
        <v>1215</v>
      </c>
      <c r="R27" s="188">
        <v>1216</v>
      </c>
      <c r="S27" s="188">
        <v>1218</v>
      </c>
      <c r="T27" s="188">
        <v>1218</v>
      </c>
      <c r="U27" s="188">
        <v>1218</v>
      </c>
      <c r="V27" s="188">
        <v>1217</v>
      </c>
      <c r="W27" s="188">
        <v>1216</v>
      </c>
      <c r="X27" s="188">
        <v>1218</v>
      </c>
      <c r="Y27" s="188">
        <v>1219</v>
      </c>
      <c r="Z27" s="188">
        <v>29290</v>
      </c>
      <c r="AA27" s="188"/>
    </row>
    <row r="28" spans="1:27" x14ac:dyDescent="0.2">
      <c r="A28" s="187">
        <v>45007</v>
      </c>
      <c r="B28" s="188">
        <v>1222</v>
      </c>
      <c r="C28" s="188">
        <v>1222</v>
      </c>
      <c r="D28" s="188">
        <v>1223</v>
      </c>
      <c r="E28" s="188">
        <v>1223</v>
      </c>
      <c r="F28" s="188">
        <v>1223</v>
      </c>
      <c r="G28" s="188">
        <v>1222</v>
      </c>
      <c r="H28" s="188">
        <v>1222</v>
      </c>
      <c r="I28" s="188">
        <v>1222</v>
      </c>
      <c r="J28" s="188">
        <v>1222</v>
      </c>
      <c r="K28" s="188">
        <v>1220</v>
      </c>
      <c r="L28" s="188">
        <v>1220</v>
      </c>
      <c r="M28" s="188">
        <v>1220</v>
      </c>
      <c r="N28" s="188">
        <v>1218</v>
      </c>
      <c r="O28" s="188">
        <v>1217</v>
      </c>
      <c r="P28" s="188">
        <v>1214</v>
      </c>
      <c r="Q28" s="188">
        <v>1213</v>
      </c>
      <c r="R28" s="188">
        <v>1213</v>
      </c>
      <c r="S28" s="188">
        <v>1214</v>
      </c>
      <c r="T28" s="188">
        <v>1214</v>
      </c>
      <c r="U28" s="188">
        <v>1212</v>
      </c>
      <c r="V28" s="188">
        <v>1214</v>
      </c>
      <c r="W28" s="188">
        <v>1213</v>
      </c>
      <c r="X28" s="188">
        <v>1212</v>
      </c>
      <c r="Y28" s="188">
        <v>1211</v>
      </c>
      <c r="Z28" s="188">
        <v>29226</v>
      </c>
      <c r="AA28" s="188"/>
    </row>
    <row r="29" spans="1:27" x14ac:dyDescent="0.2">
      <c r="A29" s="187">
        <v>45008</v>
      </c>
      <c r="B29" s="188">
        <v>1217</v>
      </c>
      <c r="C29" s="188">
        <v>1218</v>
      </c>
      <c r="D29" s="188">
        <v>1219</v>
      </c>
      <c r="E29" s="188">
        <v>1219</v>
      </c>
      <c r="F29" s="188">
        <v>1220</v>
      </c>
      <c r="G29" s="188">
        <v>1220</v>
      </c>
      <c r="H29" s="188">
        <v>1220</v>
      </c>
      <c r="I29" s="188">
        <v>1219</v>
      </c>
      <c r="J29" s="188">
        <v>1221</v>
      </c>
      <c r="K29" s="188">
        <v>1221</v>
      </c>
      <c r="L29" s="188">
        <v>1218</v>
      </c>
      <c r="M29" s="188">
        <v>1218</v>
      </c>
      <c r="N29" s="188">
        <v>1216</v>
      </c>
      <c r="O29" s="188">
        <v>1214</v>
      </c>
      <c r="P29" s="188">
        <v>1212</v>
      </c>
      <c r="Q29" s="188">
        <v>1208</v>
      </c>
      <c r="R29" s="188">
        <v>1204</v>
      </c>
      <c r="S29" s="188">
        <v>1201</v>
      </c>
      <c r="T29" s="188">
        <v>1200</v>
      </c>
      <c r="U29" s="188">
        <v>1200</v>
      </c>
      <c r="V29" s="188">
        <v>1199</v>
      </c>
      <c r="W29" s="188">
        <v>1203</v>
      </c>
      <c r="X29" s="188">
        <v>1204</v>
      </c>
      <c r="Y29" s="188">
        <v>1204</v>
      </c>
      <c r="Z29" s="188">
        <v>29095</v>
      </c>
      <c r="AA29" s="188"/>
    </row>
    <row r="30" spans="1:27" x14ac:dyDescent="0.2">
      <c r="A30" s="187">
        <v>45009</v>
      </c>
      <c r="B30" s="188">
        <v>1199</v>
      </c>
      <c r="C30" s="188">
        <v>1199</v>
      </c>
      <c r="D30" s="188">
        <v>1199</v>
      </c>
      <c r="E30" s="188">
        <v>1200</v>
      </c>
      <c r="F30" s="188">
        <v>1203</v>
      </c>
      <c r="G30" s="188">
        <v>1206</v>
      </c>
      <c r="H30" s="188">
        <v>1208</v>
      </c>
      <c r="I30" s="188">
        <v>1210</v>
      </c>
      <c r="J30" s="188">
        <v>1210</v>
      </c>
      <c r="K30" s="188">
        <v>1212</v>
      </c>
      <c r="L30" s="188">
        <v>1215</v>
      </c>
      <c r="M30" s="188">
        <v>1218</v>
      </c>
      <c r="N30" s="188">
        <v>1218</v>
      </c>
      <c r="O30" s="188">
        <v>1219</v>
      </c>
      <c r="P30" s="188">
        <v>1218</v>
      </c>
      <c r="Q30" s="188">
        <v>1217</v>
      </c>
      <c r="R30" s="188">
        <v>1218</v>
      </c>
      <c r="S30" s="188">
        <v>1217</v>
      </c>
      <c r="T30" s="188">
        <v>1216</v>
      </c>
      <c r="U30" s="188">
        <v>1216</v>
      </c>
      <c r="V30" s="188">
        <v>1217</v>
      </c>
      <c r="W30" s="188">
        <v>1216</v>
      </c>
      <c r="X30" s="188">
        <v>1216</v>
      </c>
      <c r="Y30" s="188">
        <v>1217</v>
      </c>
      <c r="Z30" s="188">
        <v>29084</v>
      </c>
      <c r="AA30" s="188"/>
    </row>
    <row r="31" spans="1:27" x14ac:dyDescent="0.2">
      <c r="A31" s="187">
        <v>45010</v>
      </c>
      <c r="B31" s="188">
        <v>1219</v>
      </c>
      <c r="C31" s="188">
        <v>1219</v>
      </c>
      <c r="D31" s="188">
        <v>1220</v>
      </c>
      <c r="E31" s="188">
        <v>1220</v>
      </c>
      <c r="F31" s="188">
        <v>1220</v>
      </c>
      <c r="G31" s="188">
        <v>1220</v>
      </c>
      <c r="H31" s="188">
        <v>1220</v>
      </c>
      <c r="I31" s="188">
        <v>1221</v>
      </c>
      <c r="J31" s="188">
        <v>1220</v>
      </c>
      <c r="K31" s="188">
        <v>1220</v>
      </c>
      <c r="L31" s="188">
        <v>1219</v>
      </c>
      <c r="M31" s="188">
        <v>1216</v>
      </c>
      <c r="N31" s="188">
        <v>1216</v>
      </c>
      <c r="O31" s="188">
        <v>1213</v>
      </c>
      <c r="P31" s="188">
        <v>1213</v>
      </c>
      <c r="Q31" s="188">
        <v>1211</v>
      </c>
      <c r="R31" s="188">
        <v>1212</v>
      </c>
      <c r="S31" s="188">
        <v>1210</v>
      </c>
      <c r="T31" s="188">
        <v>1209</v>
      </c>
      <c r="U31" s="188">
        <v>1209</v>
      </c>
      <c r="V31" s="188">
        <v>1209</v>
      </c>
      <c r="W31" s="188">
        <v>1209</v>
      </c>
      <c r="X31" s="188">
        <v>1208</v>
      </c>
      <c r="Y31" s="188">
        <v>1209</v>
      </c>
      <c r="Z31" s="188">
        <v>29162</v>
      </c>
      <c r="AA31" s="188"/>
    </row>
    <row r="32" spans="1:27" x14ac:dyDescent="0.2">
      <c r="A32" s="187">
        <v>45011</v>
      </c>
      <c r="B32" s="188">
        <v>1211</v>
      </c>
      <c r="C32" s="188">
        <v>1210</v>
      </c>
      <c r="D32" s="188">
        <v>1210</v>
      </c>
      <c r="E32" s="188">
        <v>1210</v>
      </c>
      <c r="F32" s="188">
        <v>1211</v>
      </c>
      <c r="G32" s="188">
        <v>1212</v>
      </c>
      <c r="H32" s="188">
        <v>1213</v>
      </c>
      <c r="I32" s="188">
        <v>1216</v>
      </c>
      <c r="J32" s="188">
        <v>1218</v>
      </c>
      <c r="K32" s="188">
        <v>1220</v>
      </c>
      <c r="L32" s="188">
        <v>1220</v>
      </c>
      <c r="M32" s="188">
        <v>1219</v>
      </c>
      <c r="N32" s="188">
        <v>1216</v>
      </c>
      <c r="O32" s="188">
        <v>1215</v>
      </c>
      <c r="P32" s="188">
        <v>1214</v>
      </c>
      <c r="Q32" s="188">
        <v>1212</v>
      </c>
      <c r="R32" s="188">
        <v>1211</v>
      </c>
      <c r="S32" s="188">
        <v>1209</v>
      </c>
      <c r="T32" s="188">
        <v>1210</v>
      </c>
      <c r="U32" s="188">
        <v>1209</v>
      </c>
      <c r="V32" s="188">
        <v>1210</v>
      </c>
      <c r="W32" s="188">
        <v>1212</v>
      </c>
      <c r="X32" s="188">
        <v>1213</v>
      </c>
      <c r="Y32" s="188">
        <v>1213</v>
      </c>
      <c r="Z32" s="188">
        <v>29114</v>
      </c>
      <c r="AA32" s="188"/>
    </row>
    <row r="33" spans="1:27" x14ac:dyDescent="0.2">
      <c r="A33" s="187">
        <v>45012</v>
      </c>
      <c r="B33" s="188">
        <v>1230</v>
      </c>
      <c r="C33" s="188">
        <v>1231</v>
      </c>
      <c r="D33" s="188">
        <v>1231</v>
      </c>
      <c r="E33" s="188">
        <v>1231</v>
      </c>
      <c r="F33" s="188">
        <v>1232</v>
      </c>
      <c r="G33" s="188">
        <v>1233</v>
      </c>
      <c r="H33" s="188">
        <v>1234</v>
      </c>
      <c r="I33" s="188">
        <v>1235</v>
      </c>
      <c r="J33" s="188">
        <v>1235</v>
      </c>
      <c r="K33" s="188">
        <v>1234</v>
      </c>
      <c r="L33" s="188">
        <v>1233</v>
      </c>
      <c r="M33" s="188">
        <v>1229</v>
      </c>
      <c r="N33" s="188">
        <v>1224</v>
      </c>
      <c r="O33" s="188">
        <v>1224</v>
      </c>
      <c r="P33" s="188">
        <v>1225</v>
      </c>
      <c r="Q33" s="188">
        <v>1226</v>
      </c>
      <c r="R33" s="188">
        <v>1228</v>
      </c>
      <c r="S33" s="188">
        <v>1229</v>
      </c>
      <c r="T33" s="188">
        <v>1231</v>
      </c>
      <c r="U33" s="188">
        <v>1231</v>
      </c>
      <c r="V33" s="188">
        <v>1231</v>
      </c>
      <c r="W33" s="188">
        <v>1231</v>
      </c>
      <c r="X33" s="188">
        <v>1232</v>
      </c>
      <c r="Y33" s="188">
        <v>1233</v>
      </c>
      <c r="Z33" s="188">
        <v>29533</v>
      </c>
      <c r="AA33" s="188"/>
    </row>
    <row r="34" spans="1:27" x14ac:dyDescent="0.2">
      <c r="A34" s="187">
        <v>45013</v>
      </c>
      <c r="B34" s="188">
        <v>1201</v>
      </c>
      <c r="C34" s="188">
        <v>1203</v>
      </c>
      <c r="D34" s="188">
        <v>1203</v>
      </c>
      <c r="E34" s="188">
        <v>1202</v>
      </c>
      <c r="F34" s="188">
        <v>1201</v>
      </c>
      <c r="G34" s="188">
        <v>1202</v>
      </c>
      <c r="H34" s="188">
        <v>1201</v>
      </c>
      <c r="I34" s="188">
        <v>1202</v>
      </c>
      <c r="J34" s="188">
        <v>1203</v>
      </c>
      <c r="K34" s="188">
        <v>1203</v>
      </c>
      <c r="L34" s="188">
        <v>1202</v>
      </c>
      <c r="M34" s="188">
        <v>1201</v>
      </c>
      <c r="N34" s="188">
        <v>1201</v>
      </c>
      <c r="O34" s="188">
        <v>1201</v>
      </c>
      <c r="P34" s="188">
        <v>1202</v>
      </c>
      <c r="Q34" s="188">
        <v>1201</v>
      </c>
      <c r="R34" s="188">
        <v>1202</v>
      </c>
      <c r="S34" s="188">
        <v>1201</v>
      </c>
      <c r="T34" s="188">
        <v>1201</v>
      </c>
      <c r="U34" s="188">
        <v>1201</v>
      </c>
      <c r="V34" s="188">
        <v>1201</v>
      </c>
      <c r="W34" s="188">
        <v>1202</v>
      </c>
      <c r="X34" s="188">
        <v>1202</v>
      </c>
      <c r="Y34" s="188">
        <v>1203</v>
      </c>
      <c r="Z34" s="188">
        <v>28842</v>
      </c>
      <c r="AA34" s="188"/>
    </row>
    <row r="35" spans="1:27" x14ac:dyDescent="0.2">
      <c r="A35" s="187">
        <v>45014</v>
      </c>
      <c r="B35" s="188">
        <v>1221</v>
      </c>
      <c r="C35" s="188">
        <v>1222</v>
      </c>
      <c r="D35" s="188">
        <v>1223</v>
      </c>
      <c r="E35" s="188">
        <v>1223</v>
      </c>
      <c r="F35" s="188">
        <v>1224</v>
      </c>
      <c r="G35" s="188">
        <v>1223</v>
      </c>
      <c r="H35" s="188">
        <v>1224</v>
      </c>
      <c r="I35" s="188">
        <v>1225</v>
      </c>
      <c r="J35" s="188">
        <v>1226</v>
      </c>
      <c r="K35" s="188">
        <v>1224</v>
      </c>
      <c r="L35" s="188">
        <v>1224</v>
      </c>
      <c r="M35" s="188">
        <v>1222</v>
      </c>
      <c r="N35" s="188">
        <v>1222</v>
      </c>
      <c r="O35" s="188">
        <v>1220</v>
      </c>
      <c r="P35" s="188">
        <v>1219</v>
      </c>
      <c r="Q35" s="188">
        <v>1218</v>
      </c>
      <c r="R35" s="188">
        <v>1217</v>
      </c>
      <c r="S35" s="188">
        <v>1216</v>
      </c>
      <c r="T35" s="188">
        <v>1217</v>
      </c>
      <c r="U35" s="188">
        <v>1216</v>
      </c>
      <c r="V35" s="188">
        <v>1215</v>
      </c>
      <c r="W35" s="188">
        <v>1217</v>
      </c>
      <c r="X35" s="188">
        <v>1218</v>
      </c>
      <c r="Y35" s="188">
        <v>1218</v>
      </c>
      <c r="Z35" s="188">
        <v>29294</v>
      </c>
      <c r="AA35" s="188"/>
    </row>
    <row r="36" spans="1:27" x14ac:dyDescent="0.2">
      <c r="A36" s="187">
        <v>45015</v>
      </c>
      <c r="B36" s="188">
        <v>1221</v>
      </c>
      <c r="C36" s="188">
        <v>1221</v>
      </c>
      <c r="D36" s="188">
        <v>1223</v>
      </c>
      <c r="E36" s="188">
        <v>1225</v>
      </c>
      <c r="F36" s="188">
        <v>1226</v>
      </c>
      <c r="G36" s="188">
        <v>1228</v>
      </c>
      <c r="H36" s="188">
        <v>1229</v>
      </c>
      <c r="I36" s="188">
        <v>1231</v>
      </c>
      <c r="J36" s="188">
        <v>1231</v>
      </c>
      <c r="K36" s="188">
        <v>1232</v>
      </c>
      <c r="L36" s="188">
        <v>1230</v>
      </c>
      <c r="M36" s="188">
        <v>1226</v>
      </c>
      <c r="N36" s="188">
        <v>1231</v>
      </c>
      <c r="O36" s="188">
        <v>1231</v>
      </c>
      <c r="P36" s="188">
        <v>1229</v>
      </c>
      <c r="Q36" s="188">
        <v>1228</v>
      </c>
      <c r="R36" s="188">
        <v>1227</v>
      </c>
      <c r="S36" s="188">
        <v>1227</v>
      </c>
      <c r="T36" s="188">
        <v>1226</v>
      </c>
      <c r="U36" s="188">
        <v>1225</v>
      </c>
      <c r="V36" s="188">
        <v>1226</v>
      </c>
      <c r="W36" s="188">
        <v>1227</v>
      </c>
      <c r="X36" s="188">
        <v>1226</v>
      </c>
      <c r="Y36" s="188">
        <v>1227</v>
      </c>
      <c r="Z36" s="188">
        <v>29453</v>
      </c>
      <c r="AA36" s="188"/>
    </row>
    <row r="37" spans="1:27" x14ac:dyDescent="0.2">
      <c r="A37" s="187">
        <v>45016</v>
      </c>
      <c r="B37" s="188">
        <v>1228</v>
      </c>
      <c r="C37" s="188">
        <v>1229</v>
      </c>
      <c r="D37" s="188">
        <v>1228</v>
      </c>
      <c r="E37" s="188">
        <v>1227</v>
      </c>
      <c r="F37" s="188">
        <v>1227</v>
      </c>
      <c r="G37" s="188">
        <v>1227</v>
      </c>
      <c r="H37" s="188">
        <v>1227</v>
      </c>
      <c r="I37" s="188">
        <v>1226</v>
      </c>
      <c r="J37" s="188">
        <v>1224</v>
      </c>
      <c r="K37" s="188">
        <v>1223</v>
      </c>
      <c r="L37" s="188">
        <v>1222</v>
      </c>
      <c r="M37" s="188">
        <v>1220</v>
      </c>
      <c r="N37" s="188">
        <v>1220</v>
      </c>
      <c r="O37" s="188">
        <v>1219</v>
      </c>
      <c r="P37" s="188">
        <v>1218</v>
      </c>
      <c r="Q37" s="188">
        <v>1213</v>
      </c>
      <c r="R37" s="188">
        <v>1209</v>
      </c>
      <c r="S37" s="188">
        <v>1208</v>
      </c>
      <c r="T37" s="188">
        <v>1207</v>
      </c>
      <c r="U37" s="188">
        <v>1207</v>
      </c>
      <c r="V37" s="188">
        <v>1207</v>
      </c>
      <c r="W37" s="188">
        <v>1205</v>
      </c>
      <c r="X37" s="188">
        <v>1205</v>
      </c>
      <c r="Y37" s="188">
        <v>1206</v>
      </c>
      <c r="Z37" s="188">
        <v>29232</v>
      </c>
      <c r="AA37" s="188"/>
    </row>
    <row r="38" spans="1:27" s="202" customFormat="1" ht="15.75" x14ac:dyDescent="0.25">
      <c r="A38" s="198" t="s">
        <v>107</v>
      </c>
      <c r="B38" s="199">
        <v>37859</v>
      </c>
      <c r="C38" s="199">
        <v>37883</v>
      </c>
      <c r="D38" s="199">
        <v>37900</v>
      </c>
      <c r="E38" s="199">
        <v>37908</v>
      </c>
      <c r="F38" s="199">
        <v>37928</v>
      </c>
      <c r="G38" s="199">
        <v>37940</v>
      </c>
      <c r="H38" s="199">
        <v>37948</v>
      </c>
      <c r="I38" s="199">
        <v>37967</v>
      </c>
      <c r="J38" s="199">
        <v>37969</v>
      </c>
      <c r="K38" s="199">
        <v>37963</v>
      </c>
      <c r="L38" s="199">
        <v>37942</v>
      </c>
      <c r="M38" s="199">
        <v>37897</v>
      </c>
      <c r="N38" s="199">
        <v>37872</v>
      </c>
      <c r="O38" s="199">
        <v>37847</v>
      </c>
      <c r="P38" s="199">
        <v>37818</v>
      </c>
      <c r="Q38" s="199">
        <v>37787</v>
      </c>
      <c r="R38" s="199">
        <v>37777</v>
      </c>
      <c r="S38" s="199">
        <v>37763</v>
      </c>
      <c r="T38" s="199">
        <v>37765</v>
      </c>
      <c r="U38" s="199">
        <v>37768</v>
      </c>
      <c r="V38" s="199">
        <v>37763</v>
      </c>
      <c r="W38" s="199">
        <v>37789</v>
      </c>
      <c r="X38" s="199">
        <v>37799</v>
      </c>
      <c r="Y38" s="199">
        <v>36577</v>
      </c>
      <c r="Z38" s="199">
        <v>907429</v>
      </c>
    </row>
    <row r="39" spans="1:27" s="202" customFormat="1" ht="15.75" x14ac:dyDescent="0.25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</row>
    <row r="40" spans="1:27" x14ac:dyDescent="0.2">
      <c r="A40" s="185" t="s">
        <v>0</v>
      </c>
      <c r="B40" s="186">
        <f>SUM(Z7:Z37)</f>
        <v>907429</v>
      </c>
      <c r="C40" s="186"/>
      <c r="D40" s="186"/>
      <c r="E40" s="186"/>
    </row>
    <row r="41" spans="1:27" ht="15.75" x14ac:dyDescent="0.25">
      <c r="A41" s="194" t="s">
        <v>102</v>
      </c>
      <c r="B41" s="195">
        <v>0</v>
      </c>
      <c r="C41" s="186"/>
      <c r="D41" s="186"/>
      <c r="E41" s="186"/>
    </row>
    <row r="42" spans="1:27" ht="15.75" x14ac:dyDescent="0.25">
      <c r="A42" s="194" t="s">
        <v>124</v>
      </c>
      <c r="B42" s="186">
        <f>B40+B41</f>
        <v>907429</v>
      </c>
      <c r="C42" s="186"/>
      <c r="D42" s="186"/>
      <c r="E42" s="186"/>
    </row>
    <row r="43" spans="1:27" ht="15.75" x14ac:dyDescent="0.25">
      <c r="A43" s="178" t="s">
        <v>104</v>
      </c>
      <c r="B43" s="179"/>
    </row>
    <row r="44" spans="1:27" ht="15.75" x14ac:dyDescent="0.25">
      <c r="A44" s="178" t="s">
        <v>103</v>
      </c>
      <c r="B44" s="180">
        <f>B42-B43</f>
        <v>907429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EY ZEC PO</vt:lpstr>
      <vt:lpstr>YTD Tracking</vt:lpstr>
      <vt:lpstr>May 23 Hope Creek</vt:lpstr>
      <vt:lpstr>May 23 Salem 1</vt:lpstr>
      <vt:lpstr>May 23 Salem 2</vt:lpstr>
      <vt:lpstr>April 23 Hope Creek</vt:lpstr>
      <vt:lpstr>April 23 Salem 1</vt:lpstr>
      <vt:lpstr>April 23 Salem 2</vt:lpstr>
      <vt:lpstr>March 23 Hope Creek</vt:lpstr>
      <vt:lpstr>March 23 Salem 1</vt:lpstr>
      <vt:lpstr>March 23 Salem 2</vt:lpstr>
      <vt:lpstr>February 23 Hope Creek</vt:lpstr>
      <vt:lpstr>February 23 Salem 1</vt:lpstr>
      <vt:lpstr>February 23 Salem 2</vt:lpstr>
      <vt:lpstr>January 23 Hope Creek</vt:lpstr>
      <vt:lpstr>January 23 Salem 1</vt:lpstr>
      <vt:lpstr>January 23 Salem 2</vt:lpstr>
      <vt:lpstr>December 22 Hope Creek</vt:lpstr>
      <vt:lpstr>December 22 Salem 1</vt:lpstr>
      <vt:lpstr>December 22 Salem 2</vt:lpstr>
      <vt:lpstr>November 22 Hope Creek</vt:lpstr>
      <vt:lpstr>November 22 Salem 1</vt:lpstr>
      <vt:lpstr>November 22 Salem 2</vt:lpstr>
      <vt:lpstr>October 22 Hope Creek</vt:lpstr>
      <vt:lpstr>October 22 Salem 1</vt:lpstr>
      <vt:lpstr>October 22 Salem 2</vt:lpstr>
      <vt:lpstr>September 22 Hope Creek</vt:lpstr>
      <vt:lpstr>September 22 Salem 1</vt:lpstr>
      <vt:lpstr>September 22 Salem 2</vt:lpstr>
      <vt:lpstr>August 22 Hope Creek</vt:lpstr>
      <vt:lpstr>August 22 Salem 1</vt:lpstr>
      <vt:lpstr>August 22 Salem 2</vt:lpstr>
      <vt:lpstr>July 22 Hope Creek</vt:lpstr>
      <vt:lpstr>July 22 Salem 1</vt:lpstr>
      <vt:lpstr>July 22 Salem 2</vt:lpstr>
      <vt:lpstr>June 22 Hope Creek</vt:lpstr>
      <vt:lpstr>June 22 Salem 1</vt:lpstr>
      <vt:lpstr>June 22 Salem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Polansky, Paul W.</dc:creator>
  <cp:lastModifiedBy>Vogdes, Thomas C.</cp:lastModifiedBy>
  <cp:lastPrinted>2019-05-09T14:47:48Z</cp:lastPrinted>
  <dcterms:created xsi:type="dcterms:W3CDTF">2011-06-09T13:38:16Z</dcterms:created>
  <dcterms:modified xsi:type="dcterms:W3CDTF">2023-07-11T18:26:20Z</dcterms:modified>
</cp:coreProperties>
</file>