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bjfa\Documents\"/>
    </mc:Choice>
  </mc:AlternateContent>
  <bookViews>
    <workbookView xWindow="0" yWindow="0" windowWidth="19200" windowHeight="7050" activeTab="1"/>
  </bookViews>
  <sheets>
    <sheet name="Display ('24 &amp; '29)" sheetId="21" r:id="rId1"/>
    <sheet name="Display ('24 &amp; '27)" sheetId="20" r:id="rId2"/>
    <sheet name="Review" sheetId="4" state="hidden" r:id="rId3"/>
    <sheet name="2018 Summary" sheetId="3" state="hidden" r:id="rId4"/>
    <sheet name="2019 Summary" sheetId="7" state="hidden" r:id="rId5"/>
    <sheet name="2020 Summary" sheetId="10" state="hidden" r:id="rId6"/>
    <sheet name="2021 Summary" sheetId="13" state="hidden" r:id="rId7"/>
    <sheet name="2022 Summary" sheetId="16" state="hidden" r:id="rId8"/>
    <sheet name="2023 Summary" sheetId="19" state="hidden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5" i="20" l="1"/>
  <c r="AP25" i="20"/>
  <c r="AN25" i="20"/>
  <c r="AL25" i="20"/>
  <c r="AJ25" i="20"/>
  <c r="AH25" i="20"/>
  <c r="AF25" i="20"/>
  <c r="AD25" i="20"/>
  <c r="AB25" i="20"/>
  <c r="Z25" i="20"/>
  <c r="X25" i="20"/>
  <c r="V25" i="20"/>
  <c r="T25" i="20"/>
  <c r="R25" i="20"/>
  <c r="P25" i="20"/>
  <c r="N25" i="20"/>
  <c r="L25" i="20"/>
  <c r="J25" i="20"/>
  <c r="H25" i="20"/>
  <c r="F25" i="20"/>
  <c r="AR24" i="20"/>
  <c r="AP24" i="20"/>
  <c r="AN24" i="20"/>
  <c r="AL24" i="20"/>
  <c r="AJ24" i="20"/>
  <c r="AH24" i="20"/>
  <c r="AF24" i="20"/>
  <c r="AD24" i="20"/>
  <c r="AB24" i="20"/>
  <c r="Z24" i="20"/>
  <c r="X24" i="20"/>
  <c r="V24" i="20"/>
  <c r="T24" i="20"/>
  <c r="R24" i="20"/>
  <c r="P24" i="20"/>
  <c r="N24" i="20"/>
  <c r="L24" i="20"/>
  <c r="J24" i="20"/>
  <c r="H24" i="20"/>
  <c r="F24" i="20"/>
  <c r="AR26" i="21"/>
  <c r="AP26" i="21"/>
  <c r="AN26" i="21"/>
  <c r="AL26" i="21"/>
  <c r="AJ26" i="21"/>
  <c r="AH26" i="21"/>
  <c r="AF26" i="21"/>
  <c r="AD26" i="21"/>
  <c r="AB26" i="21"/>
  <c r="Z26" i="21"/>
  <c r="X26" i="21"/>
  <c r="V26" i="21"/>
  <c r="T26" i="21"/>
  <c r="R26" i="21"/>
  <c r="P26" i="21"/>
  <c r="N26" i="21"/>
  <c r="L26" i="21"/>
  <c r="J26" i="21"/>
  <c r="H26" i="21"/>
  <c r="F26" i="21"/>
  <c r="AR25" i="21"/>
  <c r="AP25" i="21"/>
  <c r="AN25" i="21"/>
  <c r="AL25" i="21"/>
  <c r="AJ25" i="21"/>
  <c r="AH25" i="21"/>
  <c r="AF25" i="21"/>
  <c r="AD25" i="21"/>
  <c r="AB25" i="21"/>
  <c r="Z25" i="21"/>
  <c r="X25" i="21"/>
  <c r="V25" i="21"/>
  <c r="T25" i="21"/>
  <c r="R25" i="21"/>
  <c r="P25" i="21"/>
  <c r="N25" i="21"/>
  <c r="L25" i="21"/>
  <c r="J25" i="21"/>
  <c r="H25" i="21"/>
  <c r="F25" i="21"/>
  <c r="D4" i="4" l="1"/>
  <c r="C4" i="4"/>
  <c r="B4" i="4"/>
  <c r="G27" i="19" l="1"/>
  <c r="I27" i="19" s="1"/>
  <c r="K27" i="19" s="1"/>
  <c r="M27" i="19" s="1"/>
  <c r="G16" i="19"/>
  <c r="I16" i="19" s="1"/>
  <c r="K16" i="19" s="1"/>
  <c r="M16" i="19" s="1"/>
  <c r="G5" i="19"/>
  <c r="I5" i="19" s="1"/>
  <c r="G27" i="16"/>
  <c r="I27" i="16" s="1"/>
  <c r="K27" i="16" s="1"/>
  <c r="M27" i="16" s="1"/>
  <c r="O27" i="16" s="1"/>
  <c r="I16" i="16"/>
  <c r="K16" i="16" s="1"/>
  <c r="M16" i="16" s="1"/>
  <c r="O16" i="16" s="1"/>
  <c r="G16" i="16"/>
  <c r="G5" i="16"/>
  <c r="G27" i="13"/>
  <c r="I27" i="13" s="1"/>
  <c r="K27" i="13" s="1"/>
  <c r="M27" i="13" s="1"/>
  <c r="O27" i="13" s="1"/>
  <c r="Q27" i="13" s="1"/>
  <c r="I16" i="13"/>
  <c r="K16" i="13" s="1"/>
  <c r="M16" i="13" s="1"/>
  <c r="O16" i="13" s="1"/>
  <c r="Q16" i="13" s="1"/>
  <c r="G16" i="13"/>
  <c r="G5" i="13"/>
  <c r="I5" i="13" s="1"/>
  <c r="G27" i="10"/>
  <c r="I27" i="10" s="1"/>
  <c r="K27" i="10" s="1"/>
  <c r="M27" i="10" s="1"/>
  <c r="O27" i="10" s="1"/>
  <c r="Q27" i="10" s="1"/>
  <c r="S27" i="10" s="1"/>
  <c r="I16" i="10"/>
  <c r="K16" i="10" s="1"/>
  <c r="M16" i="10" s="1"/>
  <c r="O16" i="10" s="1"/>
  <c r="Q16" i="10" s="1"/>
  <c r="S16" i="10" s="1"/>
  <c r="G16" i="10"/>
  <c r="G5" i="10"/>
  <c r="G27" i="7"/>
  <c r="I27" i="7" s="1"/>
  <c r="K27" i="7" s="1"/>
  <c r="M27" i="7" s="1"/>
  <c r="O27" i="7" s="1"/>
  <c r="Q27" i="7" s="1"/>
  <c r="S27" i="7" s="1"/>
  <c r="U27" i="7" s="1"/>
  <c r="G16" i="7"/>
  <c r="I16" i="7" s="1"/>
  <c r="K16" i="7" s="1"/>
  <c r="M16" i="7" s="1"/>
  <c r="O16" i="7" s="1"/>
  <c r="Q16" i="7" s="1"/>
  <c r="S16" i="7" s="1"/>
  <c r="U16" i="7" s="1"/>
  <c r="E11" i="10" l="1"/>
  <c r="E8" i="10"/>
  <c r="G8" i="10"/>
  <c r="G11" i="10"/>
  <c r="E22" i="10"/>
  <c r="I5" i="10"/>
  <c r="G19" i="10"/>
  <c r="G22" i="10"/>
  <c r="E8" i="13"/>
  <c r="E11" i="13"/>
  <c r="G8" i="13"/>
  <c r="E22" i="13"/>
  <c r="K5" i="13"/>
  <c r="G11" i="13"/>
  <c r="I5" i="16"/>
  <c r="K5" i="19"/>
  <c r="G22" i="13"/>
  <c r="E19" i="13"/>
  <c r="G5" i="7"/>
  <c r="E22" i="7"/>
  <c r="E8" i="7"/>
  <c r="E11" i="7"/>
  <c r="E19" i="7"/>
  <c r="E17" i="7"/>
  <c r="G27" i="3"/>
  <c r="I27" i="3" s="1"/>
  <c r="K27" i="3" s="1"/>
  <c r="M27" i="3" s="1"/>
  <c r="O27" i="3" s="1"/>
  <c r="Q27" i="3" s="1"/>
  <c r="S27" i="3" s="1"/>
  <c r="U27" i="3" s="1"/>
  <c r="W27" i="3" s="1"/>
  <c r="G16" i="3"/>
  <c r="I16" i="3" s="1"/>
  <c r="K16" i="3" s="1"/>
  <c r="M16" i="3" s="1"/>
  <c r="O16" i="3" s="1"/>
  <c r="Q16" i="3" s="1"/>
  <c r="S16" i="3" s="1"/>
  <c r="U16" i="3" s="1"/>
  <c r="W16" i="3" s="1"/>
  <c r="G5" i="3"/>
  <c r="I5" i="3" s="1"/>
  <c r="K5" i="3" s="1"/>
  <c r="M5" i="3" s="1"/>
  <c r="O5" i="3" s="1"/>
  <c r="G22" i="16" l="1"/>
  <c r="E22" i="16"/>
  <c r="M5" i="19"/>
  <c r="K5" i="16"/>
  <c r="M5" i="13"/>
  <c r="E19" i="16"/>
  <c r="I22" i="10"/>
  <c r="K5" i="10"/>
  <c r="E19" i="10"/>
  <c r="I11" i="10"/>
  <c r="G19" i="16"/>
  <c r="G19" i="13"/>
  <c r="I19" i="10"/>
  <c r="E18" i="10"/>
  <c r="I19" i="13"/>
  <c r="G22" i="7"/>
  <c r="I5" i="7"/>
  <c r="G11" i="7"/>
  <c r="G8" i="7"/>
  <c r="E18" i="7"/>
  <c r="G19" i="7"/>
  <c r="Q5" i="3"/>
  <c r="I22" i="16" l="1"/>
  <c r="E18" i="16"/>
  <c r="I11" i="13"/>
  <c r="I8" i="13"/>
  <c r="E8" i="16"/>
  <c r="E11" i="16"/>
  <c r="K22" i="10"/>
  <c r="K19" i="10"/>
  <c r="K17" i="10"/>
  <c r="M5" i="10"/>
  <c r="K11" i="10"/>
  <c r="K8" i="10"/>
  <c r="I8" i="10"/>
  <c r="I18" i="16"/>
  <c r="I18" i="13"/>
  <c r="K18" i="10"/>
  <c r="G18" i="10"/>
  <c r="I22" i="13"/>
  <c r="I18" i="10"/>
  <c r="O5" i="13"/>
  <c r="K8" i="13"/>
  <c r="K11" i="13"/>
  <c r="G18" i="16"/>
  <c r="M5" i="16"/>
  <c r="G18" i="13"/>
  <c r="I17" i="13"/>
  <c r="G17" i="13"/>
  <c r="E18" i="13"/>
  <c r="E17" i="13"/>
  <c r="I11" i="7"/>
  <c r="I8" i="7"/>
  <c r="I22" i="7"/>
  <c r="I19" i="7"/>
  <c r="K5" i="7"/>
  <c r="I17" i="7"/>
  <c r="I18" i="7"/>
  <c r="G17" i="7"/>
  <c r="G18" i="7"/>
  <c r="S5" i="3"/>
  <c r="I19" i="16" l="1"/>
  <c r="O5" i="16"/>
  <c r="K22" i="13"/>
  <c r="E17" i="10"/>
  <c r="G17" i="10"/>
  <c r="K18" i="13"/>
  <c r="K19" i="13"/>
  <c r="M22" i="10"/>
  <c r="M19" i="10"/>
  <c r="M18" i="10"/>
  <c r="M17" i="10"/>
  <c r="O5" i="10"/>
  <c r="G8" i="16"/>
  <c r="G11" i="16"/>
  <c r="I17" i="10"/>
  <c r="M11" i="10"/>
  <c r="G17" i="16"/>
  <c r="K17" i="13"/>
  <c r="Q5" i="13"/>
  <c r="I11" i="16"/>
  <c r="E17" i="16"/>
  <c r="I17" i="16"/>
  <c r="K22" i="7"/>
  <c r="K19" i="7"/>
  <c r="K18" i="7"/>
  <c r="K17" i="7"/>
  <c r="M5" i="7"/>
  <c r="K11" i="7"/>
  <c r="K8" i="7"/>
  <c r="U5" i="3"/>
  <c r="K19" i="16" l="1"/>
  <c r="K17" i="16"/>
  <c r="K22" i="16"/>
  <c r="K18" i="16"/>
  <c r="M17" i="13"/>
  <c r="M18" i="13"/>
  <c r="O22" i="10"/>
  <c r="O19" i="10"/>
  <c r="O18" i="10"/>
  <c r="O17" i="10"/>
  <c r="Q5" i="10"/>
  <c r="O11" i="10"/>
  <c r="O8" i="10"/>
  <c r="M8" i="10"/>
  <c r="O22" i="16"/>
  <c r="O19" i="16"/>
  <c r="O18" i="16"/>
  <c r="O17" i="16"/>
  <c r="I11" i="19"/>
  <c r="Q8" i="13"/>
  <c r="Q11" i="13"/>
  <c r="M8" i="13"/>
  <c r="M11" i="13"/>
  <c r="K8" i="16"/>
  <c r="I8" i="16"/>
  <c r="K11" i="16"/>
  <c r="M19" i="13"/>
  <c r="M22" i="13"/>
  <c r="O19" i="13"/>
  <c r="M11" i="7"/>
  <c r="M8" i="7"/>
  <c r="M22" i="7"/>
  <c r="M19" i="7"/>
  <c r="M18" i="7"/>
  <c r="M17" i="7"/>
  <c r="O5" i="7"/>
  <c r="W5" i="3"/>
  <c r="G8" i="19" l="1"/>
  <c r="E11" i="19"/>
  <c r="E8" i="19"/>
  <c r="G11" i="19"/>
  <c r="I8" i="19"/>
  <c r="M22" i="16"/>
  <c r="M18" i="16"/>
  <c r="M19" i="16"/>
  <c r="M17" i="16"/>
  <c r="Q18" i="13"/>
  <c r="Q19" i="13"/>
  <c r="K11" i="19"/>
  <c r="K8" i="19"/>
  <c r="M8" i="19"/>
  <c r="O11" i="13"/>
  <c r="O8" i="13"/>
  <c r="Q22" i="10"/>
  <c r="Q19" i="10"/>
  <c r="Q18" i="10"/>
  <c r="Q17" i="10"/>
  <c r="S5" i="10"/>
  <c r="O18" i="13"/>
  <c r="O22" i="13"/>
  <c r="O17" i="13"/>
  <c r="Q22" i="13"/>
  <c r="Q17" i="13"/>
  <c r="M11" i="19"/>
  <c r="I19" i="19"/>
  <c r="O22" i="7"/>
  <c r="O19" i="7"/>
  <c r="O18" i="7"/>
  <c r="O17" i="7"/>
  <c r="Q5" i="7"/>
  <c r="O11" i="7"/>
  <c r="O8" i="7"/>
  <c r="E17" i="19" l="1"/>
  <c r="E18" i="19"/>
  <c r="E19" i="19"/>
  <c r="E22" i="19"/>
  <c r="G19" i="19"/>
  <c r="I17" i="19"/>
  <c r="G18" i="19"/>
  <c r="G17" i="19"/>
  <c r="I22" i="19"/>
  <c r="M22" i="19"/>
  <c r="Q11" i="10"/>
  <c r="O11" i="16"/>
  <c r="M11" i="16"/>
  <c r="O8" i="16"/>
  <c r="M8" i="16"/>
  <c r="M18" i="19"/>
  <c r="M19" i="19"/>
  <c r="M17" i="19"/>
  <c r="S22" i="10"/>
  <c r="S19" i="10"/>
  <c r="S18" i="10"/>
  <c r="S17" i="10"/>
  <c r="S11" i="10"/>
  <c r="S8" i="10"/>
  <c r="Q8" i="10"/>
  <c r="Q11" i="7"/>
  <c r="Q8" i="7"/>
  <c r="Q22" i="7"/>
  <c r="Q19" i="7"/>
  <c r="Q18" i="7"/>
  <c r="Q17" i="7"/>
  <c r="S5" i="7"/>
  <c r="S22" i="7" l="1"/>
  <c r="S19" i="7"/>
  <c r="S18" i="7"/>
  <c r="S17" i="7"/>
  <c r="U5" i="7"/>
  <c r="S11" i="7"/>
  <c r="S8" i="7"/>
  <c r="U11" i="7" l="1"/>
  <c r="U8" i="7"/>
  <c r="U22" i="7"/>
  <c r="U19" i="7"/>
  <c r="U18" i="7"/>
  <c r="U17" i="7"/>
  <c r="C16" i="4" l="1"/>
  <c r="D16" i="4" s="1"/>
  <c r="E16" i="4" s="1"/>
  <c r="F16" i="4" s="1"/>
  <c r="G16" i="4" s="1"/>
  <c r="H16" i="4" s="1"/>
  <c r="I16" i="4" s="1"/>
  <c r="J16" i="4" s="1"/>
  <c r="K16" i="4" s="1"/>
  <c r="A5" i="4"/>
  <c r="A6" i="4" s="1"/>
  <c r="A18" i="4"/>
  <c r="A19" i="4" s="1"/>
  <c r="A20" i="4" s="1"/>
  <c r="A21" i="4" s="1"/>
  <c r="A22" i="4" s="1"/>
  <c r="A7" i="4" l="1"/>
  <c r="B6" i="4"/>
  <c r="D6" i="4"/>
  <c r="C6" i="4"/>
  <c r="C5" i="4"/>
  <c r="B5" i="4"/>
  <c r="D5" i="4"/>
  <c r="E11" i="3"/>
  <c r="E8" i="3"/>
  <c r="G8" i="3"/>
  <c r="I8" i="3"/>
  <c r="G11" i="3"/>
  <c r="I11" i="3"/>
  <c r="E19" i="3"/>
  <c r="E22" i="3"/>
  <c r="G22" i="3"/>
  <c r="G19" i="3"/>
  <c r="A8" i="4" l="1"/>
  <c r="B7" i="4"/>
  <c r="D7" i="4"/>
  <c r="C7" i="4"/>
  <c r="K22" i="3"/>
  <c r="I22" i="3"/>
  <c r="K19" i="3"/>
  <c r="I19" i="3"/>
  <c r="A9" i="4" l="1"/>
  <c r="D8" i="4"/>
  <c r="C8" i="4"/>
  <c r="B8" i="4"/>
  <c r="K11" i="3"/>
  <c r="K8" i="3"/>
  <c r="M19" i="3"/>
  <c r="O19" i="3"/>
  <c r="M22" i="3"/>
  <c r="A10" i="4" l="1"/>
  <c r="D9" i="4"/>
  <c r="C9" i="4"/>
  <c r="B9" i="4"/>
  <c r="M11" i="3"/>
  <c r="M8" i="3"/>
  <c r="A11" i="4" l="1"/>
  <c r="C10" i="4"/>
  <c r="B10" i="4"/>
  <c r="D10" i="4"/>
  <c r="Q22" i="3"/>
  <c r="O11" i="3"/>
  <c r="O8" i="3"/>
  <c r="S19" i="3"/>
  <c r="D11" i="4" l="1"/>
  <c r="C11" i="4"/>
  <c r="B11" i="4"/>
  <c r="A12" i="4"/>
  <c r="Q11" i="3"/>
  <c r="Q8" i="3"/>
  <c r="S22" i="3"/>
  <c r="W19" i="3"/>
  <c r="B12" i="4" l="1"/>
  <c r="C12" i="4"/>
  <c r="D12" i="4"/>
  <c r="A13" i="4"/>
  <c r="U22" i="3"/>
  <c r="C13" i="4" l="1"/>
  <c r="B13" i="4"/>
  <c r="D13" i="4"/>
  <c r="O7" i="13"/>
  <c r="K7" i="13"/>
  <c r="G7" i="13"/>
  <c r="I7" i="13"/>
  <c r="M7" i="13"/>
  <c r="Q7" i="13"/>
  <c r="E7" i="13"/>
  <c r="O7" i="16" l="1"/>
  <c r="M6" i="13"/>
  <c r="O6" i="13"/>
  <c r="G6" i="13"/>
  <c r="O7" i="10"/>
  <c r="G7" i="10"/>
  <c r="E6" i="13"/>
  <c r="M7" i="16"/>
  <c r="I7" i="16"/>
  <c r="K7" i="16"/>
  <c r="M7" i="10"/>
  <c r="E7" i="10"/>
  <c r="Q6" i="13"/>
  <c r="I6" i="13"/>
  <c r="I7" i="10"/>
  <c r="K7" i="10"/>
  <c r="K6" i="13"/>
  <c r="E7" i="16"/>
  <c r="G7" i="16"/>
  <c r="Q7" i="10"/>
  <c r="S7" i="10"/>
  <c r="E7" i="7"/>
  <c r="E6" i="7"/>
  <c r="K6" i="16" l="1"/>
  <c r="E6" i="10"/>
  <c r="I6" i="10"/>
  <c r="Q6" i="10"/>
  <c r="M6" i="10"/>
  <c r="E6" i="16"/>
  <c r="M6" i="16"/>
  <c r="O6" i="16"/>
  <c r="I6" i="16"/>
  <c r="K6" i="10"/>
  <c r="G6" i="10"/>
  <c r="M6" i="19"/>
  <c r="I6" i="19"/>
  <c r="E6" i="19"/>
  <c r="S6" i="10"/>
  <c r="O6" i="10"/>
  <c r="K6" i="19"/>
  <c r="G6" i="19"/>
  <c r="G6" i="16"/>
  <c r="K7" i="7"/>
  <c r="S7" i="7"/>
  <c r="M7" i="7"/>
  <c r="U7" i="7"/>
  <c r="G7" i="7"/>
  <c r="O7" i="7"/>
  <c r="I7" i="7"/>
  <c r="Q7" i="7"/>
  <c r="S6" i="7" l="1"/>
  <c r="K6" i="7"/>
  <c r="U6" i="7"/>
  <c r="Q6" i="7"/>
  <c r="M6" i="7"/>
  <c r="I6" i="7"/>
  <c r="O6" i="7"/>
  <c r="G6" i="7"/>
  <c r="E7" i="19" l="1"/>
  <c r="M7" i="19"/>
  <c r="G7" i="19"/>
  <c r="K7" i="19"/>
  <c r="I7" i="19"/>
  <c r="E12" i="7"/>
  <c r="E13" i="7" s="1"/>
  <c r="E12" i="10" l="1"/>
  <c r="E13" i="10" s="1"/>
  <c r="G12" i="7"/>
  <c r="G13" i="7" s="1"/>
  <c r="E23" i="7"/>
  <c r="E24" i="7" s="1"/>
  <c r="E28" i="7" l="1"/>
  <c r="E12" i="13"/>
  <c r="E13" i="13" s="1"/>
  <c r="G12" i="10" l="1"/>
  <c r="G13" i="10" s="1"/>
  <c r="E23" i="10"/>
  <c r="E24" i="10" s="1"/>
  <c r="E28" i="10" l="1"/>
  <c r="G12" i="13" l="1"/>
  <c r="G13" i="13" s="1"/>
  <c r="I12" i="7"/>
  <c r="I13" i="7" s="1"/>
  <c r="E23" i="13" l="1"/>
  <c r="E24" i="13" s="1"/>
  <c r="E12" i="16"/>
  <c r="E13" i="16" s="1"/>
  <c r="I12" i="10"/>
  <c r="I13" i="10" s="1"/>
  <c r="K12" i="7"/>
  <c r="K13" i="7" s="1"/>
  <c r="E28" i="13" l="1"/>
  <c r="G23" i="10"/>
  <c r="G24" i="10" s="1"/>
  <c r="I12" i="13"/>
  <c r="I13" i="13" s="1"/>
  <c r="G28" i="10" l="1"/>
  <c r="K12" i="10"/>
  <c r="K13" i="10" s="1"/>
  <c r="G12" i="16"/>
  <c r="G13" i="16" s="1"/>
  <c r="E6" i="3" l="1"/>
  <c r="G6" i="3"/>
  <c r="G17" i="3" l="1"/>
  <c r="E17" i="3"/>
  <c r="M6" i="3"/>
  <c r="O6" i="3"/>
  <c r="K6" i="3"/>
  <c r="I6" i="3"/>
  <c r="K12" i="13"/>
  <c r="K13" i="13" s="1"/>
  <c r="M12" i="7"/>
  <c r="M13" i="7" s="1"/>
  <c r="E18" i="3" l="1"/>
  <c r="G18" i="3"/>
  <c r="M17" i="3"/>
  <c r="S17" i="3"/>
  <c r="I17" i="3"/>
  <c r="K17" i="3"/>
  <c r="O17" i="3"/>
  <c r="Q17" i="3"/>
  <c r="I12" i="16"/>
  <c r="I13" i="16" s="1"/>
  <c r="G23" i="13"/>
  <c r="G24" i="13" s="1"/>
  <c r="G7" i="3"/>
  <c r="E7" i="3"/>
  <c r="M18" i="3" l="1"/>
  <c r="K18" i="3"/>
  <c r="Q18" i="3"/>
  <c r="I18" i="3"/>
  <c r="S18" i="3"/>
  <c r="O18" i="3"/>
  <c r="S6" i="3"/>
  <c r="Q6" i="3"/>
  <c r="G28" i="13"/>
  <c r="I23" i="10"/>
  <c r="I24" i="10" s="1"/>
  <c r="M12" i="10"/>
  <c r="M13" i="10" s="1"/>
  <c r="G12" i="19"/>
  <c r="G13" i="19" s="1"/>
  <c r="E23" i="16"/>
  <c r="E24" i="16" s="1"/>
  <c r="O12" i="7"/>
  <c r="O13" i="7" s="1"/>
  <c r="B17" i="4"/>
  <c r="J19" i="4" l="1"/>
  <c r="J21" i="4"/>
  <c r="J18" i="4"/>
  <c r="I22" i="4"/>
  <c r="Q7" i="3"/>
  <c r="H22" i="4"/>
  <c r="K21" i="4"/>
  <c r="E28" i="16"/>
  <c r="I28" i="10"/>
  <c r="M12" i="13"/>
  <c r="M13" i="13" s="1"/>
  <c r="K7" i="3"/>
  <c r="G22" i="4"/>
  <c r="G20" i="4"/>
  <c r="G21" i="4"/>
  <c r="G12" i="3"/>
  <c r="G13" i="3" s="1"/>
  <c r="I7" i="3"/>
  <c r="E12" i="3"/>
  <c r="O7" i="3"/>
  <c r="F20" i="4"/>
  <c r="F21" i="4"/>
  <c r="C17" i="4"/>
  <c r="C18" i="4"/>
  <c r="M7" i="3"/>
  <c r="J17" i="4" l="1"/>
  <c r="J20" i="4"/>
  <c r="J22" i="4"/>
  <c r="I17" i="4"/>
  <c r="I20" i="4"/>
  <c r="I19" i="4"/>
  <c r="H18" i="4"/>
  <c r="H21" i="4"/>
  <c r="H19" i="4"/>
  <c r="K22" i="4"/>
  <c r="K20" i="4"/>
  <c r="K17" i="4"/>
  <c r="I21" i="4"/>
  <c r="I18" i="4"/>
  <c r="H20" i="4"/>
  <c r="H17" i="4"/>
  <c r="K18" i="4"/>
  <c r="K19" i="4"/>
  <c r="S7" i="3"/>
  <c r="K12" i="16"/>
  <c r="K13" i="16" s="1"/>
  <c r="E20" i="4"/>
  <c r="E13" i="3"/>
  <c r="O12" i="10" l="1"/>
  <c r="O13" i="10" s="1"/>
  <c r="Q12" i="7"/>
  <c r="Q13" i="7" s="1"/>
  <c r="E23" i="3"/>
  <c r="G18" i="4" l="1"/>
  <c r="D19" i="4"/>
  <c r="D18" i="4"/>
  <c r="F18" i="4"/>
  <c r="G17" i="4"/>
  <c r="G19" i="4"/>
  <c r="D17" i="4"/>
  <c r="F19" i="4"/>
  <c r="F17" i="4"/>
  <c r="E19" i="4"/>
  <c r="E17" i="4"/>
  <c r="E18" i="4"/>
  <c r="O12" i="13"/>
  <c r="O13" i="13" s="1"/>
  <c r="I23" i="13"/>
  <c r="I24" i="13" s="1"/>
  <c r="E24" i="3"/>
  <c r="E28" i="3" l="1"/>
  <c r="I28" i="13"/>
  <c r="Q12" i="10"/>
  <c r="Q13" i="10" s="1"/>
  <c r="K23" i="10"/>
  <c r="K24" i="10" s="1"/>
  <c r="G23" i="16"/>
  <c r="G24" i="16" s="1"/>
  <c r="I12" i="3"/>
  <c r="I13" i="3" s="1"/>
  <c r="G28" i="16" l="1"/>
  <c r="K28" i="10"/>
  <c r="Q12" i="13" l="1"/>
  <c r="Q13" i="13" s="1"/>
  <c r="S12" i="7"/>
  <c r="S13" i="7" s="1"/>
  <c r="G23" i="3"/>
  <c r="G24" i="3" s="1"/>
  <c r="O12" i="16" l="1"/>
  <c r="O13" i="16" s="1"/>
  <c r="M12" i="16"/>
  <c r="M13" i="16" s="1"/>
  <c r="S12" i="10"/>
  <c r="S13" i="10" s="1"/>
  <c r="K12" i="3"/>
  <c r="K13" i="3" s="1"/>
  <c r="G28" i="3"/>
  <c r="K23" i="13" l="1"/>
  <c r="K24" i="13" s="1"/>
  <c r="M12" i="19"/>
  <c r="M13" i="19" s="1"/>
  <c r="U12" i="7"/>
  <c r="U13" i="7" s="1"/>
  <c r="K28" i="13" l="1"/>
  <c r="E12" i="19"/>
  <c r="E13" i="19" s="1"/>
  <c r="I12" i="19"/>
  <c r="I13" i="19" s="1"/>
  <c r="K12" i="19"/>
  <c r="K13" i="19" s="1"/>
  <c r="I23" i="16"/>
  <c r="I24" i="16" s="1"/>
  <c r="M23" i="10"/>
  <c r="M24" i="10" s="1"/>
  <c r="I28" i="16" l="1"/>
  <c r="M28" i="10"/>
  <c r="I23" i="3"/>
  <c r="I24" i="3" s="1"/>
  <c r="M12" i="3"/>
  <c r="M13" i="3" s="1"/>
  <c r="I28" i="3" l="1"/>
  <c r="O12" i="3" l="1"/>
  <c r="O13" i="3" s="1"/>
  <c r="O23" i="10"/>
  <c r="O24" i="10" s="1"/>
  <c r="K23" i="16"/>
  <c r="K24" i="16" s="1"/>
  <c r="K28" i="16" l="1"/>
  <c r="O28" i="10"/>
  <c r="K23" i="3"/>
  <c r="K24" i="3" s="1"/>
  <c r="K28" i="3" l="1"/>
  <c r="Q12" i="3" l="1"/>
  <c r="Q13" i="3" s="1"/>
  <c r="O23" i="13"/>
  <c r="O24" i="13" s="1"/>
  <c r="O28" i="13" l="1"/>
  <c r="M23" i="16"/>
  <c r="M24" i="16" s="1"/>
  <c r="Q23" i="10"/>
  <c r="Q24" i="10" s="1"/>
  <c r="M28" i="16" l="1"/>
  <c r="Q28" i="10"/>
  <c r="M23" i="3"/>
  <c r="M24" i="3" s="1"/>
  <c r="M28" i="3" l="1"/>
  <c r="M23" i="13" l="1"/>
  <c r="M24" i="13" s="1"/>
  <c r="Q23" i="13"/>
  <c r="Q24" i="13" s="1"/>
  <c r="Q28" i="13" l="1"/>
  <c r="M28" i="13"/>
  <c r="O23" i="16"/>
  <c r="O24" i="16" s="1"/>
  <c r="S23" i="10"/>
  <c r="S24" i="10" s="1"/>
  <c r="O28" i="16" l="1"/>
  <c r="S28" i="10"/>
  <c r="E23" i="19" l="1"/>
  <c r="E24" i="19" s="1"/>
  <c r="G22" i="19"/>
  <c r="I23" i="19"/>
  <c r="I18" i="19"/>
  <c r="G23" i="19"/>
  <c r="K19" i="19"/>
  <c r="K23" i="19"/>
  <c r="K18" i="19"/>
  <c r="K17" i="19"/>
  <c r="K22" i="19"/>
  <c r="M23" i="19"/>
  <c r="M24" i="19" s="1"/>
  <c r="O23" i="3"/>
  <c r="I24" i="19" l="1"/>
  <c r="I28" i="19" s="1"/>
  <c r="G24" i="19"/>
  <c r="M28" i="19"/>
  <c r="E28" i="19"/>
  <c r="K24" i="19"/>
  <c r="K28" i="19" l="1"/>
  <c r="G28" i="19"/>
  <c r="W8" i="3" l="1"/>
  <c r="S11" i="3"/>
  <c r="W11" i="3"/>
  <c r="U6" i="3"/>
  <c r="W6" i="3"/>
  <c r="U7" i="3"/>
  <c r="S8" i="3"/>
  <c r="U11" i="3"/>
  <c r="U12" i="3"/>
  <c r="W7" i="3"/>
  <c r="W12" i="3"/>
  <c r="S12" i="3"/>
  <c r="U8" i="3"/>
  <c r="W13" i="3" l="1"/>
  <c r="S13" i="3"/>
  <c r="U13" i="3"/>
  <c r="Q23" i="3" l="1"/>
  <c r="S23" i="3" l="1"/>
  <c r="S24" i="3" s="1"/>
  <c r="S28" i="3" l="1"/>
  <c r="U23" i="3" l="1"/>
  <c r="W23" i="3" l="1"/>
  <c r="O22" i="3" l="1"/>
  <c r="O24" i="3" s="1"/>
  <c r="Q19" i="3"/>
  <c r="Q24" i="3" s="1"/>
  <c r="W22" i="3"/>
  <c r="U18" i="3"/>
  <c r="U19" i="3"/>
  <c r="W18" i="3"/>
  <c r="U17" i="3"/>
  <c r="W17" i="3"/>
  <c r="W24" i="3" l="1"/>
  <c r="W28" i="3" s="1"/>
  <c r="Q28" i="3"/>
  <c r="U24" i="3"/>
  <c r="O28" i="3"/>
  <c r="U28" i="3" l="1"/>
  <c r="G23" i="7" l="1"/>
  <c r="G24" i="7" s="1"/>
  <c r="G28" i="7" l="1"/>
  <c r="I23" i="7" l="1"/>
  <c r="I24" i="7" s="1"/>
  <c r="I28" i="7" l="1"/>
  <c r="K23" i="7" l="1"/>
  <c r="K24" i="7" s="1"/>
  <c r="K28" i="7" l="1"/>
  <c r="M23" i="7" l="1"/>
  <c r="M24" i="7" s="1"/>
  <c r="M28" i="7" l="1"/>
  <c r="O23" i="7" l="1"/>
  <c r="O24" i="7" s="1"/>
  <c r="O28" i="7" l="1"/>
  <c r="Q23" i="7" l="1"/>
  <c r="Q24" i="7" s="1"/>
  <c r="Q28" i="7" l="1"/>
  <c r="S23" i="7" l="1"/>
  <c r="S24" i="7" s="1"/>
  <c r="S28" i="7" l="1"/>
  <c r="U23" i="7" l="1"/>
  <c r="U24" i="7" s="1"/>
  <c r="U28" i="7" l="1"/>
</calcChain>
</file>

<file path=xl/sharedStrings.xml><?xml version="1.0" encoding="utf-8"?>
<sst xmlns="http://schemas.openxmlformats.org/spreadsheetml/2006/main" count="288" uniqueCount="61">
  <si>
    <t>Service Cost</t>
  </si>
  <si>
    <t>Interest Cost</t>
  </si>
  <si>
    <t>Expected Return on Assets</t>
  </si>
  <si>
    <t>Public Service Enterprise Group</t>
  </si>
  <si>
    <t>Pension Expense During Year</t>
  </si>
  <si>
    <t>Amortization of Net Unrecognized</t>
  </si>
  <si>
    <t>Transition Obligation</t>
  </si>
  <si>
    <t>Prior Service Cost</t>
  </si>
  <si>
    <t>(Gain)/Loss</t>
  </si>
  <si>
    <t>Net Periodic Pension Cost</t>
  </si>
  <si>
    <t>Total Qualified Pension Plan - No Asset Smoothing</t>
  </si>
  <si>
    <t>Total Qualified Pension Plan - With Utility Asset Smoothing for (Gain)/Loss</t>
  </si>
  <si>
    <t>Impact of Asset Smoothing</t>
  </si>
  <si>
    <t>Notes and Assumptions:</t>
  </si>
  <si>
    <t>- Reflects the current allocation methodology that was first adopted for Fiscal 2022 expense to allocate the G/L amortization to PSE&amp;G for all prior years (i.e., based on total PBO).</t>
  </si>
  <si>
    <t>Estimated Impact of Historical Asset Smoothing for PSE&amp;G Assuming Adoption Starting in Fiscal 2018</t>
  </si>
  <si>
    <t>- Assumes the July 1, 2019 plan split occurred on December 31, 2018. Therefore, the July 1, 2019 plan remeasurement is also not reflected in the analysis above.</t>
  </si>
  <si>
    <t>Year</t>
  </si>
  <si>
    <t>Asset (Gain)/Loss in PY</t>
  </si>
  <si>
    <t>Annual Expense Impacts</t>
  </si>
  <si>
    <t>Year of Adoption</t>
  </si>
  <si>
    <t>Blended Amort Period</t>
  </si>
  <si>
    <t>E&amp;G Portion of Total PBO</t>
  </si>
  <si>
    <t>- Assumes no contributions are made in years 2023-2027.</t>
  </si>
  <si>
    <t>- Does not reflect any future transfers of plan participants between PSEG's Qualified Plans.</t>
  </si>
  <si>
    <t>- All other assumptions are the same as those reflected in the projection set provided to PSEG Treasury on November 4, 2022.</t>
  </si>
  <si>
    <t>Estimated Impact of Historical Asset Smoothing for PSE&amp;G Assuming Adoption Starting in Fiscal 2019</t>
  </si>
  <si>
    <t>Estimated Impact of Historical Asset Smoothing for PSE&amp;G Assuming Adoption Starting in Fiscal 2020</t>
  </si>
  <si>
    <t>•</t>
  </si>
  <si>
    <t>Amounts shown above reflect qualified pension only. Non-qualified is excluded.</t>
  </si>
  <si>
    <t>Pension assets are assumed to experience an actual return of -25.00% during 2022 and 8.10% thereafter.</t>
  </si>
  <si>
    <t>in Millions</t>
  </si>
  <si>
    <t>Post-Capitalization Pension Expense/(Income) -- Current Method</t>
  </si>
  <si>
    <t>Regulatory Asset/(Liability), 12/31</t>
  </si>
  <si>
    <t>Regulatory Asset Development</t>
  </si>
  <si>
    <t>Revenue Requirement -- Current Method</t>
  </si>
  <si>
    <t>Notes and Assumptions</t>
  </si>
  <si>
    <t>All other assumptions are consistent with those reflected in PSEG's December 2022 business plan.</t>
  </si>
  <si>
    <t>Pension Liabilities reflect a discount rate of 5.65% in 2023, with gradual increases through 2032 (6.30%) and are assumed to remain flat thereafter.</t>
  </si>
  <si>
    <t>Certain simplifying assumptions were made for the results after 2033 relating to the gain/loss amortization periods, Service Cost growth rate and annual benefit payments.</t>
  </si>
  <si>
    <t>Assumes revenue requirement in test year is effective for that year.  Note that 2024 is shown as a full year for rate effectiveness for simplicity of presentation; actual rates will become effective at some point during 2024.</t>
  </si>
  <si>
    <t>Post-Capitalization Pension Expense/(Income) -- Smooth Equities Only</t>
  </si>
  <si>
    <t>Revenue Requirement -- Smooth Equities Only</t>
  </si>
  <si>
    <t>Variance in Annual Bill Savings to Customers to Proposed Method (Smoothing All Assets)</t>
  </si>
  <si>
    <t>Variance in Cumulative Bill Savings to Customers to Proposed Method (Smoothing All Assets)</t>
  </si>
  <si>
    <t>Annual Bill Savings to Customers (Smooth Equities Only)</t>
  </si>
  <si>
    <t>Cumulative Bill Savings to Customers (Smooth Equities Only)</t>
  </si>
  <si>
    <t>Market-Related Value of Assets (MRVA) is based on a five-year smoothing of historical gains/losses on equities for E&amp;G only starting in Fiscal Year 2023. The MRVA is reflected only in the amortization of gains/losses in the expense calculation.</t>
  </si>
  <si>
    <t xml:space="preserve">Regulatory Asset Development Under Asset Smoothing </t>
  </si>
  <si>
    <t>Equities Only</t>
  </si>
  <si>
    <t>Equities Only Smoothing Revenue Requirement, Assuming Rate Case Test Year in 2024, 2029 and every 5 Years Thereafter</t>
  </si>
  <si>
    <t>All Pension Assets Smoothed Revenue Requirement, Assuming Rate Case Test Year in 2024, 2029 and every 5 Years Thereafter</t>
  </si>
  <si>
    <t>Comparison to PSE&amp;G Proposed Method</t>
  </si>
  <si>
    <t>Negative Impact to Annual and Cumulative Bill Savings to Customers</t>
  </si>
  <si>
    <t>Comparing Equities only Smoothing to All Assets Smoothing as Proposed by PSE&amp;G</t>
  </si>
  <si>
    <t>Annual Bill Savings to Customers (PSE&amp;G Proposed Method)</t>
  </si>
  <si>
    <t>Cumulative Bill Savings to Customers (PSE&amp;G Proposed Method)</t>
  </si>
  <si>
    <t>Variance in Annual Bill Savings to Customers to PSE&amp;G  Proposed Method (Smoothing All Assets)</t>
  </si>
  <si>
    <t>Variance in Cumulative Bill Savings to Customers to PSE&amp;G Proposed Method (Smoothing All Assets)</t>
  </si>
  <si>
    <t>Equities Only Smoothing Revenue Requirement, Assuming Rate Case Test Year in 2024, 2027 and Every 3 Years Thereafter</t>
  </si>
  <si>
    <t>All Pension Assets Smoothed Revenue Requirement, Assuming Rate Case Test Year in 2024, 2027 and every 3 Years Thereafter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</si>
</sst>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3.5"/>
      <name val="Times"/>
      <family val="1"/>
    </font>
    <font>
      <sz val="15"/>
      <name val="Calibri"/>
      <family val="2"/>
      <scheme val="minor"/>
    </font>
    <font>
      <sz val="11.5"/>
      <name val="Times"/>
      <family val="1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horizontal="left"/>
    </xf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1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2" borderId="0" xfId="0" applyFill="1"/>
    <xf numFmtId="0" fontId="5" fillId="0" borderId="0" xfId="3" applyFont="1"/>
    <xf numFmtId="0" fontId="7" fillId="0" borderId="0" xfId="4" applyFont="1" applyFill="1" applyAlignment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0" xfId="2" applyNumberFormat="1" applyFont="1"/>
    <xf numFmtId="164" fontId="0" fillId="0" borderId="0" xfId="0" applyNumberFormat="1"/>
    <xf numFmtId="0" fontId="7" fillId="0" borderId="1" xfId="4" applyFont="1" applyFill="1" applyBorder="1" applyAlignment="1"/>
    <xf numFmtId="0" fontId="5" fillId="0" borderId="1" xfId="3" applyFont="1" applyBorder="1"/>
    <xf numFmtId="0" fontId="0" fillId="0" borderId="0" xfId="0" quotePrefix="1" applyFont="1"/>
    <xf numFmtId="0" fontId="9" fillId="0" borderId="0" xfId="0" applyFont="1"/>
    <xf numFmtId="166" fontId="0" fillId="0" borderId="0" xfId="0" applyNumberForma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3" fontId="0" fillId="0" borderId="0" xfId="0" applyNumberFormat="1"/>
    <xf numFmtId="9" fontId="3" fillId="0" borderId="0" xfId="0" applyNumberFormat="1" applyFont="1"/>
    <xf numFmtId="43" fontId="3" fillId="0" borderId="0" xfId="0" applyNumberFormat="1" applyFont="1"/>
    <xf numFmtId="0" fontId="0" fillId="0" borderId="4" xfId="0" applyBorder="1"/>
    <xf numFmtId="0" fontId="11" fillId="0" borderId="0" xfId="0" applyFont="1"/>
    <xf numFmtId="167" fontId="0" fillId="0" borderId="0" xfId="1" applyNumberFormat="1" applyFont="1" applyBorder="1"/>
    <xf numFmtId="0" fontId="3" fillId="0" borderId="0" xfId="5" applyFont="1" applyBorder="1"/>
    <xf numFmtId="0" fontId="3" fillId="0" borderId="0" xfId="5" quotePrefix="1" applyFont="1" applyFill="1" applyBorder="1"/>
    <xf numFmtId="0" fontId="3" fillId="0" borderId="0" xfId="0" applyFont="1"/>
    <xf numFmtId="0" fontId="10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167" fontId="0" fillId="0" borderId="8" xfId="1" applyNumberFormat="1" applyFont="1" applyBorder="1"/>
    <xf numFmtId="0" fontId="2" fillId="0" borderId="0" xfId="0" applyFont="1" applyBorder="1"/>
    <xf numFmtId="0" fontId="0" fillId="0" borderId="9" xfId="0" applyBorder="1"/>
    <xf numFmtId="167" fontId="0" fillId="0" borderId="1" xfId="1" applyNumberFormat="1" applyFont="1" applyBorder="1"/>
    <xf numFmtId="167" fontId="0" fillId="0" borderId="10" xfId="1" applyNumberFormat="1" applyFont="1" applyBorder="1"/>
    <xf numFmtId="0" fontId="2" fillId="0" borderId="11" xfId="0" applyFont="1" applyFill="1" applyBorder="1"/>
    <xf numFmtId="0" fontId="0" fillId="0" borderId="12" xfId="0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0" fontId="2" fillId="0" borderId="11" xfId="0" applyFont="1" applyBorder="1"/>
    <xf numFmtId="0" fontId="0" fillId="0" borderId="10" xfId="0" applyBorder="1"/>
    <xf numFmtId="0" fontId="2" fillId="0" borderId="0" xfId="0" applyFont="1" applyFill="1"/>
    <xf numFmtId="167" fontId="2" fillId="0" borderId="0" xfId="1" applyNumberFormat="1" applyFont="1" applyBorder="1"/>
    <xf numFmtId="167" fontId="2" fillId="0" borderId="8" xfId="1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 3" xfId="3"/>
    <cellStyle name="text" xfId="5"/>
    <cellStyle name="Title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AS42"/>
  <sheetViews>
    <sheetView topLeftCell="A8" zoomScale="95" zoomScaleNormal="95" workbookViewId="0">
      <selection activeCell="A22" sqref="A22:A23"/>
    </sheetView>
  </sheetViews>
  <sheetFormatPr defaultRowHeight="15" x14ac:dyDescent="0.25"/>
  <cols>
    <col min="1" max="1" width="2" customWidth="1"/>
    <col min="2" max="2" width="81.140625" customWidth="1"/>
    <col min="3" max="3" width="0.85546875" customWidth="1"/>
    <col min="4" max="4" width="8.42578125" customWidth="1"/>
    <col min="5" max="5" width="0.85546875" customWidth="1"/>
    <col min="6" max="6" width="8.42578125" customWidth="1"/>
    <col min="7" max="7" width="0.85546875" customWidth="1"/>
    <col min="8" max="8" width="8.42578125" customWidth="1"/>
    <col min="9" max="9" width="0.85546875" customWidth="1"/>
    <col min="10" max="10" width="8.42578125" customWidth="1"/>
    <col min="11" max="11" width="0.85546875" customWidth="1"/>
    <col min="12" max="12" width="8.42578125" customWidth="1"/>
    <col min="13" max="13" width="0.85546875" customWidth="1"/>
    <col min="14" max="14" width="8.42578125" customWidth="1"/>
    <col min="15" max="15" width="0.85546875" customWidth="1"/>
    <col min="16" max="16" width="8.42578125" customWidth="1"/>
    <col min="17" max="17" width="0.85546875" customWidth="1"/>
    <col min="18" max="18" width="8.42578125" customWidth="1"/>
    <col min="19" max="19" width="0.85546875" customWidth="1"/>
    <col min="20" max="20" width="8.42578125" customWidth="1"/>
    <col min="21" max="21" width="0.85546875" customWidth="1"/>
    <col min="22" max="22" width="8.42578125" customWidth="1"/>
    <col min="23" max="23" width="0.85546875" customWidth="1"/>
    <col min="24" max="24" width="8.42578125" customWidth="1"/>
    <col min="25" max="25" width="0.85546875" customWidth="1"/>
    <col min="26" max="26" width="8.42578125" customWidth="1"/>
    <col min="27" max="27" width="0.85546875" customWidth="1"/>
    <col min="28" max="28" width="8.42578125" customWidth="1"/>
    <col min="29" max="29" width="0.85546875" customWidth="1"/>
    <col min="30" max="30" width="8.42578125" customWidth="1"/>
    <col min="31" max="31" width="0.85546875" customWidth="1"/>
    <col min="32" max="32" width="8.42578125" customWidth="1"/>
    <col min="33" max="33" width="0.85546875" customWidth="1"/>
    <col min="34" max="34" width="8.42578125" customWidth="1"/>
    <col min="35" max="35" width="0.85546875" customWidth="1"/>
    <col min="36" max="36" width="8.42578125" customWidth="1"/>
    <col min="37" max="37" width="0.85546875" customWidth="1"/>
    <col min="38" max="38" width="8.42578125" customWidth="1"/>
    <col min="39" max="39" width="0.85546875" customWidth="1"/>
    <col min="40" max="40" width="8.42578125" customWidth="1"/>
    <col min="41" max="41" width="0.85546875" customWidth="1"/>
    <col min="42" max="42" width="8.42578125" customWidth="1"/>
    <col min="43" max="43" width="0.85546875" customWidth="1"/>
    <col min="44" max="44" width="8.42578125" customWidth="1"/>
  </cols>
  <sheetData>
    <row r="1" spans="1:44" ht="18.75" x14ac:dyDescent="0.3">
      <c r="A1" s="30" t="s">
        <v>3</v>
      </c>
    </row>
    <row r="2" spans="1:44" x14ac:dyDescent="0.25">
      <c r="A2" s="1" t="s">
        <v>48</v>
      </c>
    </row>
    <row r="3" spans="1:44" x14ac:dyDescent="0.25">
      <c r="A3" s="52" t="s">
        <v>49</v>
      </c>
      <c r="B3" s="52"/>
    </row>
    <row r="4" spans="1:44" x14ac:dyDescent="0.25">
      <c r="A4" s="35" t="s">
        <v>31</v>
      </c>
      <c r="B4" s="29"/>
      <c r="C4" s="29"/>
      <c r="D4" s="29">
        <v>2023</v>
      </c>
      <c r="E4" s="29"/>
      <c r="F4" s="29">
        <v>2024</v>
      </c>
      <c r="G4" s="29"/>
      <c r="H4" s="29">
        <v>2025</v>
      </c>
      <c r="I4" s="29"/>
      <c r="J4" s="29">
        <v>2026</v>
      </c>
      <c r="K4" s="29"/>
      <c r="L4" s="29">
        <v>2027</v>
      </c>
      <c r="M4" s="29"/>
      <c r="N4" s="29">
        <v>2028</v>
      </c>
      <c r="O4" s="29"/>
      <c r="P4" s="29">
        <v>2029</v>
      </c>
      <c r="Q4" s="29"/>
      <c r="R4" s="29">
        <v>2030</v>
      </c>
      <c r="S4" s="29"/>
      <c r="T4" s="29">
        <v>2031</v>
      </c>
      <c r="U4" s="29"/>
      <c r="V4" s="29">
        <v>2032</v>
      </c>
      <c r="W4" s="29"/>
      <c r="X4" s="29">
        <v>2033</v>
      </c>
      <c r="Y4" s="29"/>
      <c r="Z4" s="29">
        <v>2034</v>
      </c>
      <c r="AA4" s="29"/>
      <c r="AB4" s="29">
        <v>2035</v>
      </c>
      <c r="AC4" s="29"/>
      <c r="AD4" s="29">
        <v>2036</v>
      </c>
      <c r="AE4" s="29"/>
      <c r="AF4" s="29">
        <v>2037</v>
      </c>
      <c r="AG4" s="29"/>
      <c r="AH4" s="29">
        <v>2038</v>
      </c>
      <c r="AI4" s="29"/>
      <c r="AJ4" s="29">
        <v>2039</v>
      </c>
      <c r="AK4" s="29"/>
      <c r="AL4" s="29">
        <v>2040</v>
      </c>
      <c r="AM4" s="29"/>
      <c r="AN4" s="29">
        <v>2041</v>
      </c>
      <c r="AO4" s="29"/>
      <c r="AP4" s="29">
        <v>2042</v>
      </c>
      <c r="AQ4" s="29"/>
      <c r="AR4" s="36">
        <v>2043</v>
      </c>
    </row>
    <row r="5" spans="1:44" x14ac:dyDescent="0.25">
      <c r="A5" s="37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</row>
    <row r="6" spans="1:44" ht="23.45" customHeight="1" x14ac:dyDescent="0.25">
      <c r="A6" s="40" t="s">
        <v>32</v>
      </c>
      <c r="B6" s="38"/>
      <c r="C6" s="31"/>
      <c r="D6" s="31">
        <v>16.497</v>
      </c>
      <c r="E6" s="31"/>
      <c r="F6" s="31">
        <v>13.999000000000001</v>
      </c>
      <c r="G6" s="31"/>
      <c r="H6" s="31">
        <v>10.282999999999999</v>
      </c>
      <c r="I6" s="31"/>
      <c r="J6" s="31">
        <v>4.7149999999999999</v>
      </c>
      <c r="K6" s="31"/>
      <c r="L6" s="31">
        <v>-5.0869999999999997</v>
      </c>
      <c r="M6" s="31"/>
      <c r="N6" s="31">
        <v>-16.620999999999999</v>
      </c>
      <c r="O6" s="31"/>
      <c r="P6" s="31">
        <v>-27.614999999999998</v>
      </c>
      <c r="Q6" s="31"/>
      <c r="R6" s="31">
        <v>-35.314999999999998</v>
      </c>
      <c r="S6" s="31"/>
      <c r="T6" s="31">
        <v>-38.033999999999999</v>
      </c>
      <c r="U6" s="31"/>
      <c r="V6" s="31">
        <v>-39.848999999999997</v>
      </c>
      <c r="W6" s="31"/>
      <c r="X6" s="31">
        <v>-42.216000000000001</v>
      </c>
      <c r="Y6" s="31"/>
      <c r="Z6" s="31">
        <v>-45.7</v>
      </c>
      <c r="AA6" s="31"/>
      <c r="AB6" s="31">
        <v>-49</v>
      </c>
      <c r="AC6" s="31"/>
      <c r="AD6" s="31">
        <v>-51.8</v>
      </c>
      <c r="AE6" s="31"/>
      <c r="AF6" s="31">
        <v>-54.5</v>
      </c>
      <c r="AG6" s="31"/>
      <c r="AH6" s="31">
        <v>-57</v>
      </c>
      <c r="AI6" s="31"/>
      <c r="AJ6" s="31">
        <v>-59.3</v>
      </c>
      <c r="AK6" s="31"/>
      <c r="AL6" s="31">
        <v>-61.5</v>
      </c>
      <c r="AM6" s="31"/>
      <c r="AN6" s="31">
        <v>-63.5</v>
      </c>
      <c r="AO6" s="31"/>
      <c r="AP6" s="31">
        <v>-65.599999999999994</v>
      </c>
      <c r="AQ6" s="31"/>
      <c r="AR6" s="41">
        <v>-67.400000000000006</v>
      </c>
    </row>
    <row r="7" spans="1:44" x14ac:dyDescent="0.25">
      <c r="A7" s="40" t="s">
        <v>41</v>
      </c>
      <c r="B7" s="38"/>
      <c r="C7" s="31"/>
      <c r="D7" s="31">
        <v>-20.535</v>
      </c>
      <c r="E7" s="31"/>
      <c r="F7" s="31">
        <v>-12.016</v>
      </c>
      <c r="G7" s="31"/>
      <c r="H7" s="31">
        <v>-5.2690000000000001</v>
      </c>
      <c r="I7" s="31"/>
      <c r="J7" s="31">
        <v>-0.98099999999999998</v>
      </c>
      <c r="K7" s="31"/>
      <c r="L7" s="31">
        <v>-1.611</v>
      </c>
      <c r="M7" s="31"/>
      <c r="N7" s="31">
        <v>-13.272</v>
      </c>
      <c r="O7" s="31"/>
      <c r="P7" s="31">
        <v>-24.382999999999999</v>
      </c>
      <c r="Q7" s="31"/>
      <c r="R7" s="31">
        <v>-32.201000000000001</v>
      </c>
      <c r="S7" s="31"/>
      <c r="T7" s="31">
        <v>-35.036000000000001</v>
      </c>
      <c r="U7" s="31"/>
      <c r="V7" s="31">
        <v>-36.956000000000003</v>
      </c>
      <c r="W7" s="31"/>
      <c r="X7" s="31">
        <v>-39.427999999999997</v>
      </c>
      <c r="Y7" s="31"/>
      <c r="Z7" s="31">
        <v>-43.1</v>
      </c>
      <c r="AA7" s="31"/>
      <c r="AB7" s="31">
        <v>-46.4</v>
      </c>
      <c r="AC7" s="31"/>
      <c r="AD7" s="31">
        <v>-49.4</v>
      </c>
      <c r="AE7" s="31"/>
      <c r="AF7" s="31">
        <v>-52.2</v>
      </c>
      <c r="AG7" s="31"/>
      <c r="AH7" s="31">
        <v>-54.7</v>
      </c>
      <c r="AI7" s="31"/>
      <c r="AJ7" s="31">
        <v>-57.2</v>
      </c>
      <c r="AK7" s="31"/>
      <c r="AL7" s="31">
        <v>-59.5</v>
      </c>
      <c r="AM7" s="31"/>
      <c r="AN7" s="31">
        <v>-61.599999999999994</v>
      </c>
      <c r="AO7" s="31"/>
      <c r="AP7" s="31">
        <v>-63.6</v>
      </c>
      <c r="AQ7" s="31"/>
      <c r="AR7" s="41">
        <v>-65.599999999999994</v>
      </c>
    </row>
    <row r="8" spans="1:44" x14ac:dyDescent="0.25">
      <c r="A8" s="40" t="s">
        <v>33</v>
      </c>
      <c r="B8" s="38"/>
      <c r="C8" s="31"/>
      <c r="D8" s="31">
        <v>37.031999999999996</v>
      </c>
      <c r="E8" s="31"/>
      <c r="F8" s="31">
        <v>63.046999999999997</v>
      </c>
      <c r="G8" s="31"/>
      <c r="H8" s="31">
        <v>78.59899999999999</v>
      </c>
      <c r="I8" s="31"/>
      <c r="J8" s="31">
        <v>84.294999999999987</v>
      </c>
      <c r="K8" s="31"/>
      <c r="L8" s="31">
        <v>80.818999999999988</v>
      </c>
      <c r="M8" s="31"/>
      <c r="N8" s="31">
        <v>77.469999999999985</v>
      </c>
      <c r="O8" s="31"/>
      <c r="P8" s="31">
        <v>74.237999999999985</v>
      </c>
      <c r="Q8" s="31"/>
      <c r="R8" s="31">
        <v>71.123999999999995</v>
      </c>
      <c r="S8" s="31"/>
      <c r="T8" s="31">
        <v>68.126000000000005</v>
      </c>
      <c r="U8" s="31"/>
      <c r="V8" s="31">
        <v>65.233000000000004</v>
      </c>
      <c r="W8" s="31"/>
      <c r="X8" s="31">
        <v>62.445</v>
      </c>
      <c r="Y8" s="31"/>
      <c r="Z8" s="31">
        <v>59.844999999999999</v>
      </c>
      <c r="AA8" s="31"/>
      <c r="AB8" s="31">
        <v>57.244999999999997</v>
      </c>
      <c r="AC8" s="31"/>
      <c r="AD8" s="31">
        <v>54.844999999999999</v>
      </c>
      <c r="AE8" s="31"/>
      <c r="AF8" s="31">
        <v>52.545000000000002</v>
      </c>
      <c r="AG8" s="31"/>
      <c r="AH8" s="31">
        <v>50.245000000000005</v>
      </c>
      <c r="AI8" s="31"/>
      <c r="AJ8" s="31">
        <v>48.14500000000001</v>
      </c>
      <c r="AK8" s="31"/>
      <c r="AL8" s="31">
        <v>46.14500000000001</v>
      </c>
      <c r="AM8" s="31"/>
      <c r="AN8" s="31">
        <v>44.245000000000005</v>
      </c>
      <c r="AO8" s="31"/>
      <c r="AP8" s="31">
        <v>42.245000000000012</v>
      </c>
      <c r="AQ8" s="31"/>
      <c r="AR8" s="41">
        <v>40.445</v>
      </c>
    </row>
    <row r="9" spans="1:44" x14ac:dyDescent="0.25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</row>
    <row r="10" spans="1:44" x14ac:dyDescent="0.25">
      <c r="A10" s="37" t="s">
        <v>50</v>
      </c>
      <c r="B10" s="4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</row>
    <row r="11" spans="1:44" ht="23.45" customHeight="1" x14ac:dyDescent="0.25">
      <c r="A11" s="40" t="s">
        <v>35</v>
      </c>
      <c r="B11" s="38"/>
      <c r="C11" s="31"/>
      <c r="D11" s="31"/>
      <c r="E11" s="31"/>
      <c r="F11" s="31">
        <v>13.999000000000001</v>
      </c>
      <c r="G11" s="31"/>
      <c r="H11" s="31">
        <v>13.999000000000001</v>
      </c>
      <c r="I11" s="31"/>
      <c r="J11" s="31">
        <v>13.999000000000001</v>
      </c>
      <c r="K11" s="31"/>
      <c r="L11" s="31">
        <v>13.999000000000001</v>
      </c>
      <c r="M11" s="31"/>
      <c r="N11" s="31">
        <v>13.999000000000001</v>
      </c>
      <c r="O11" s="31"/>
      <c r="P11" s="31">
        <v>-27.614999999999998</v>
      </c>
      <c r="Q11" s="31"/>
      <c r="R11" s="31">
        <v>-27.614999999999998</v>
      </c>
      <c r="S11" s="31"/>
      <c r="T11" s="31">
        <v>-27.614999999999998</v>
      </c>
      <c r="U11" s="31"/>
      <c r="V11" s="31">
        <v>-27.614999999999998</v>
      </c>
      <c r="W11" s="31"/>
      <c r="X11" s="31">
        <v>-27.614999999999998</v>
      </c>
      <c r="Y11" s="31"/>
      <c r="Z11" s="31">
        <v>-45.7</v>
      </c>
      <c r="AA11" s="31"/>
      <c r="AB11" s="31">
        <v>-45.7</v>
      </c>
      <c r="AC11" s="31"/>
      <c r="AD11" s="31">
        <v>-45.7</v>
      </c>
      <c r="AE11" s="31"/>
      <c r="AF11" s="31">
        <v>-45.7</v>
      </c>
      <c r="AG11" s="31"/>
      <c r="AH11" s="31">
        <v>-45.7</v>
      </c>
      <c r="AI11" s="31"/>
      <c r="AJ11" s="31">
        <v>-59.3</v>
      </c>
      <c r="AK11" s="31"/>
      <c r="AL11" s="31">
        <v>-59.3</v>
      </c>
      <c r="AM11" s="31"/>
      <c r="AN11" s="31">
        <v>-59.3</v>
      </c>
      <c r="AO11" s="31"/>
      <c r="AP11" s="31">
        <v>-59.3</v>
      </c>
      <c r="AQ11" s="31"/>
      <c r="AR11" s="41">
        <v>-59.3</v>
      </c>
    </row>
    <row r="12" spans="1:44" x14ac:dyDescent="0.25">
      <c r="A12" s="40" t="s">
        <v>42</v>
      </c>
      <c r="B12" s="38"/>
      <c r="C12" s="31"/>
      <c r="D12" s="31"/>
      <c r="E12" s="31"/>
      <c r="F12" s="31">
        <v>-12.016</v>
      </c>
      <c r="G12" s="31"/>
      <c r="H12" s="31">
        <v>-12.016</v>
      </c>
      <c r="I12" s="31"/>
      <c r="J12" s="31">
        <v>-12.016</v>
      </c>
      <c r="K12" s="31"/>
      <c r="L12" s="31">
        <v>-12.016</v>
      </c>
      <c r="M12" s="31"/>
      <c r="N12" s="31">
        <v>-12.016</v>
      </c>
      <c r="O12" s="31"/>
      <c r="P12" s="31">
        <v>-24.382999999999999</v>
      </c>
      <c r="Q12" s="31"/>
      <c r="R12" s="31">
        <v>-24.382999999999999</v>
      </c>
      <c r="S12" s="31"/>
      <c r="T12" s="31">
        <v>-24.382999999999999</v>
      </c>
      <c r="U12" s="31"/>
      <c r="V12" s="31">
        <v>-24.382999999999999</v>
      </c>
      <c r="W12" s="31"/>
      <c r="X12" s="31">
        <v>-24.382999999999999</v>
      </c>
      <c r="Y12" s="31"/>
      <c r="Z12" s="31">
        <v>-43.1</v>
      </c>
      <c r="AA12" s="31"/>
      <c r="AB12" s="31">
        <v>-43.1</v>
      </c>
      <c r="AC12" s="31"/>
      <c r="AD12" s="31">
        <v>-43.1</v>
      </c>
      <c r="AE12" s="31"/>
      <c r="AF12" s="31">
        <v>-43.1</v>
      </c>
      <c r="AG12" s="31"/>
      <c r="AH12" s="31">
        <v>-43.1</v>
      </c>
      <c r="AI12" s="31"/>
      <c r="AJ12" s="31">
        <v>-57.2</v>
      </c>
      <c r="AK12" s="31"/>
      <c r="AL12" s="31">
        <v>-57.2</v>
      </c>
      <c r="AM12" s="31"/>
      <c r="AN12" s="31">
        <v>-57.2</v>
      </c>
      <c r="AO12" s="31"/>
      <c r="AP12" s="31">
        <v>-57.2</v>
      </c>
      <c r="AQ12" s="31"/>
      <c r="AR12" s="41">
        <v>-57.2</v>
      </c>
    </row>
    <row r="13" spans="1:44" x14ac:dyDescent="0.25">
      <c r="A13" s="40" t="s">
        <v>45</v>
      </c>
      <c r="B13" s="38"/>
      <c r="C13" s="31"/>
      <c r="D13" s="31"/>
      <c r="E13" s="31"/>
      <c r="F13" s="31">
        <v>26.015000000000001</v>
      </c>
      <c r="G13" s="31"/>
      <c r="H13" s="31">
        <v>26.015000000000001</v>
      </c>
      <c r="I13" s="31"/>
      <c r="J13" s="31">
        <v>26.015000000000001</v>
      </c>
      <c r="K13" s="31"/>
      <c r="L13" s="31">
        <v>26.015000000000001</v>
      </c>
      <c r="M13" s="31"/>
      <c r="N13" s="31">
        <v>26.015000000000001</v>
      </c>
      <c r="O13" s="31"/>
      <c r="P13" s="31">
        <v>-3.2319999999999993</v>
      </c>
      <c r="Q13" s="31"/>
      <c r="R13" s="31">
        <v>-3.2319999999999993</v>
      </c>
      <c r="S13" s="31"/>
      <c r="T13" s="31">
        <v>-3.2319999999999993</v>
      </c>
      <c r="U13" s="31"/>
      <c r="V13" s="31">
        <v>-3.2319999999999993</v>
      </c>
      <c r="W13" s="31"/>
      <c r="X13" s="31">
        <v>-3.2319999999999993</v>
      </c>
      <c r="Y13" s="31"/>
      <c r="Z13" s="31">
        <v>-2.6000000000000014</v>
      </c>
      <c r="AA13" s="31"/>
      <c r="AB13" s="31">
        <v>-2.6000000000000014</v>
      </c>
      <c r="AC13" s="31"/>
      <c r="AD13" s="31">
        <v>-2.6000000000000014</v>
      </c>
      <c r="AE13" s="31"/>
      <c r="AF13" s="31">
        <v>-2.6000000000000014</v>
      </c>
      <c r="AG13" s="31"/>
      <c r="AH13" s="31">
        <v>-2.6000000000000014</v>
      </c>
      <c r="AI13" s="31"/>
      <c r="AJ13" s="31">
        <v>-2.0999999999999943</v>
      </c>
      <c r="AK13" s="31"/>
      <c r="AL13" s="31">
        <v>-2.0999999999999943</v>
      </c>
      <c r="AM13" s="31"/>
      <c r="AN13" s="31">
        <v>-2.0999999999999943</v>
      </c>
      <c r="AO13" s="31"/>
      <c r="AP13" s="31">
        <v>-2.0999999999999943</v>
      </c>
      <c r="AQ13" s="31"/>
      <c r="AR13" s="41">
        <v>-2.0999999999999943</v>
      </c>
    </row>
    <row r="14" spans="1:44" x14ac:dyDescent="0.25">
      <c r="A14" s="40" t="s">
        <v>46</v>
      </c>
      <c r="B14" s="38"/>
      <c r="C14" s="31"/>
      <c r="D14" s="31"/>
      <c r="E14" s="31"/>
      <c r="F14" s="31">
        <v>26.015000000000001</v>
      </c>
      <c r="G14" s="31"/>
      <c r="H14" s="31">
        <v>52.03</v>
      </c>
      <c r="I14" s="31"/>
      <c r="J14" s="31">
        <v>78.045000000000002</v>
      </c>
      <c r="K14" s="31"/>
      <c r="L14" s="31">
        <v>104.06</v>
      </c>
      <c r="M14" s="31"/>
      <c r="N14" s="31">
        <v>130.07499999999999</v>
      </c>
      <c r="O14" s="31"/>
      <c r="P14" s="31">
        <v>126.84299999999999</v>
      </c>
      <c r="Q14" s="31"/>
      <c r="R14" s="31">
        <v>123.61099999999999</v>
      </c>
      <c r="S14" s="31"/>
      <c r="T14" s="31">
        <v>120.37899999999999</v>
      </c>
      <c r="U14" s="31"/>
      <c r="V14" s="31">
        <v>117.14699999999999</v>
      </c>
      <c r="W14" s="31"/>
      <c r="X14" s="31">
        <v>113.91499999999999</v>
      </c>
      <c r="Y14" s="31"/>
      <c r="Z14" s="31">
        <v>111.315</v>
      </c>
      <c r="AA14" s="31"/>
      <c r="AB14" s="31">
        <v>108.715</v>
      </c>
      <c r="AC14" s="31"/>
      <c r="AD14" s="31">
        <v>106.11500000000001</v>
      </c>
      <c r="AE14" s="31"/>
      <c r="AF14" s="31">
        <v>103.51500000000001</v>
      </c>
      <c r="AG14" s="31"/>
      <c r="AH14" s="31">
        <v>100.91500000000002</v>
      </c>
      <c r="AI14" s="31"/>
      <c r="AJ14" s="31">
        <v>98.815000000000026</v>
      </c>
      <c r="AK14" s="31"/>
      <c r="AL14" s="31">
        <v>96.715000000000032</v>
      </c>
      <c r="AM14" s="31"/>
      <c r="AN14" s="31">
        <v>94.615000000000038</v>
      </c>
      <c r="AO14" s="31"/>
      <c r="AP14" s="31">
        <v>92.515000000000043</v>
      </c>
      <c r="AQ14" s="31"/>
      <c r="AR14" s="41">
        <v>90.415000000000049</v>
      </c>
    </row>
    <row r="15" spans="1:44" x14ac:dyDescent="0.25">
      <c r="A15" s="43"/>
      <c r="B15" s="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</row>
    <row r="16" spans="1:44" x14ac:dyDescent="0.25">
      <c r="A16" s="38"/>
      <c r="B16" s="3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5" x14ac:dyDescent="0.25">
      <c r="A17" s="46" t="s">
        <v>52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</row>
    <row r="18" spans="1:45" x14ac:dyDescent="0.25">
      <c r="A18" s="37" t="s">
        <v>51</v>
      </c>
      <c r="B18" s="3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1"/>
    </row>
    <row r="19" spans="1:45" x14ac:dyDescent="0.25">
      <c r="A19" s="40" t="s">
        <v>55</v>
      </c>
      <c r="B19" s="38"/>
      <c r="C19" s="31"/>
      <c r="D19" s="31"/>
      <c r="E19" s="31"/>
      <c r="F19" s="31">
        <v>45.119</v>
      </c>
      <c r="G19" s="31"/>
      <c r="H19" s="31">
        <v>45.119</v>
      </c>
      <c r="I19" s="31"/>
      <c r="J19" s="31">
        <v>45.119</v>
      </c>
      <c r="K19" s="31"/>
      <c r="L19" s="31">
        <v>45.119</v>
      </c>
      <c r="M19" s="31"/>
      <c r="N19" s="31">
        <v>45.119</v>
      </c>
      <c r="O19" s="31"/>
      <c r="P19" s="31">
        <v>-5.5</v>
      </c>
      <c r="Q19" s="31"/>
      <c r="R19" s="31">
        <v>-5.5</v>
      </c>
      <c r="S19" s="31"/>
      <c r="T19" s="31">
        <v>-5.5</v>
      </c>
      <c r="U19" s="31"/>
      <c r="V19" s="31">
        <v>-5.5</v>
      </c>
      <c r="W19" s="31"/>
      <c r="X19" s="31">
        <v>-5.5</v>
      </c>
      <c r="Y19" s="31"/>
      <c r="Z19" s="31">
        <v>-4.5000000000000071</v>
      </c>
      <c r="AA19" s="31"/>
      <c r="AB19" s="31">
        <v>-4.5000000000000071</v>
      </c>
      <c r="AC19" s="31"/>
      <c r="AD19" s="31">
        <v>-4.5000000000000071</v>
      </c>
      <c r="AE19" s="31"/>
      <c r="AF19" s="31">
        <v>-4.5000000000000071</v>
      </c>
      <c r="AG19" s="31"/>
      <c r="AH19" s="31">
        <v>-4.5000000000000071</v>
      </c>
      <c r="AI19" s="31"/>
      <c r="AJ19" s="31">
        <v>-3.7000000000000028</v>
      </c>
      <c r="AK19" s="31"/>
      <c r="AL19" s="31">
        <v>-3.7000000000000028</v>
      </c>
      <c r="AM19" s="31"/>
      <c r="AN19" s="31">
        <v>-3.7000000000000028</v>
      </c>
      <c r="AO19" s="31"/>
      <c r="AP19" s="31">
        <v>-3.7000000000000028</v>
      </c>
      <c r="AQ19" s="31"/>
      <c r="AR19" s="41">
        <v>-3.7000000000000028</v>
      </c>
    </row>
    <row r="20" spans="1:45" x14ac:dyDescent="0.25">
      <c r="A20" s="43" t="s">
        <v>56</v>
      </c>
      <c r="B20" s="4"/>
      <c r="C20" s="44"/>
      <c r="D20" s="44"/>
      <c r="E20" s="44"/>
      <c r="F20" s="44">
        <v>45.119</v>
      </c>
      <c r="G20" s="44"/>
      <c r="H20" s="44">
        <v>90.238</v>
      </c>
      <c r="I20" s="44"/>
      <c r="J20" s="44">
        <v>135.357</v>
      </c>
      <c r="K20" s="44"/>
      <c r="L20" s="44">
        <v>180.476</v>
      </c>
      <c r="M20" s="44"/>
      <c r="N20" s="44">
        <v>225.595</v>
      </c>
      <c r="O20" s="44"/>
      <c r="P20" s="44">
        <v>220.095</v>
      </c>
      <c r="Q20" s="44"/>
      <c r="R20" s="44">
        <v>214.595</v>
      </c>
      <c r="S20" s="44"/>
      <c r="T20" s="44">
        <v>209.095</v>
      </c>
      <c r="U20" s="44"/>
      <c r="V20" s="44">
        <v>203.595</v>
      </c>
      <c r="W20" s="44"/>
      <c r="X20" s="44">
        <v>198.095</v>
      </c>
      <c r="Y20" s="44"/>
      <c r="Z20" s="44">
        <v>193.595</v>
      </c>
      <c r="AA20" s="44"/>
      <c r="AB20" s="44">
        <v>189.095</v>
      </c>
      <c r="AC20" s="44"/>
      <c r="AD20" s="44">
        <v>184.595</v>
      </c>
      <c r="AE20" s="44"/>
      <c r="AF20" s="44">
        <v>180.095</v>
      </c>
      <c r="AG20" s="44"/>
      <c r="AH20" s="44">
        <v>175.595</v>
      </c>
      <c r="AI20" s="44"/>
      <c r="AJ20" s="44">
        <v>171.89499999999998</v>
      </c>
      <c r="AK20" s="44"/>
      <c r="AL20" s="44">
        <v>168.19499999999999</v>
      </c>
      <c r="AM20" s="44"/>
      <c r="AN20" s="44">
        <v>164.495</v>
      </c>
      <c r="AO20" s="44"/>
      <c r="AP20" s="44">
        <v>160.79500000000002</v>
      </c>
      <c r="AQ20" s="44"/>
      <c r="AR20" s="45">
        <v>157.09500000000003</v>
      </c>
    </row>
    <row r="21" spans="1:45" x14ac:dyDescent="0.2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5" x14ac:dyDescent="0.25">
      <c r="A22" s="50" t="s">
        <v>53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9"/>
    </row>
    <row r="23" spans="1:45" x14ac:dyDescent="0.25">
      <c r="A23" s="37" t="s">
        <v>54</v>
      </c>
      <c r="B23" s="3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41"/>
    </row>
    <row r="24" spans="1:45" x14ac:dyDescent="0.25">
      <c r="A24" s="40"/>
      <c r="B24" s="3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41"/>
    </row>
    <row r="25" spans="1:45" x14ac:dyDescent="0.25">
      <c r="A25" s="40" t="s">
        <v>57</v>
      </c>
      <c r="B25" s="38"/>
      <c r="C25" s="31"/>
      <c r="D25" s="31"/>
      <c r="E25" s="31"/>
      <c r="F25" s="53">
        <f>F13-F19</f>
        <v>-19.103999999999999</v>
      </c>
      <c r="G25" s="53"/>
      <c r="H25" s="53">
        <f>H13-H19</f>
        <v>-19.103999999999999</v>
      </c>
      <c r="I25" s="53"/>
      <c r="J25" s="53">
        <f>J13-J19</f>
        <v>-19.103999999999999</v>
      </c>
      <c r="K25" s="53"/>
      <c r="L25" s="53">
        <f>L13-L19</f>
        <v>-19.103999999999999</v>
      </c>
      <c r="M25" s="53"/>
      <c r="N25" s="53">
        <f>N13-N19</f>
        <v>-19.103999999999999</v>
      </c>
      <c r="O25" s="53"/>
      <c r="P25" s="53">
        <f>P13-P19</f>
        <v>2.2680000000000007</v>
      </c>
      <c r="Q25" s="53"/>
      <c r="R25" s="53">
        <f>R13-R19</f>
        <v>2.2680000000000007</v>
      </c>
      <c r="S25" s="53"/>
      <c r="T25" s="53">
        <f>T13-T19</f>
        <v>2.2680000000000007</v>
      </c>
      <c r="U25" s="53"/>
      <c r="V25" s="53">
        <f>V13-V19</f>
        <v>2.2680000000000007</v>
      </c>
      <c r="W25" s="53"/>
      <c r="X25" s="53">
        <f>X13-X19</f>
        <v>2.2680000000000007</v>
      </c>
      <c r="Y25" s="53"/>
      <c r="Z25" s="53">
        <f>Z13-Z19</f>
        <v>1.9000000000000057</v>
      </c>
      <c r="AA25" s="53"/>
      <c r="AB25" s="53">
        <f>AB13-AB19</f>
        <v>1.9000000000000057</v>
      </c>
      <c r="AC25" s="53"/>
      <c r="AD25" s="53">
        <f>AD13-AD19</f>
        <v>1.9000000000000057</v>
      </c>
      <c r="AE25" s="53"/>
      <c r="AF25" s="53">
        <f>AF13-AF19</f>
        <v>1.9000000000000057</v>
      </c>
      <c r="AG25" s="53"/>
      <c r="AH25" s="53">
        <f>AH13-AH19</f>
        <v>1.9000000000000057</v>
      </c>
      <c r="AI25" s="53"/>
      <c r="AJ25" s="53">
        <f>AJ13-AJ19</f>
        <v>1.6000000000000085</v>
      </c>
      <c r="AK25" s="53"/>
      <c r="AL25" s="53">
        <f>AL13-AL19</f>
        <v>1.6000000000000085</v>
      </c>
      <c r="AM25" s="53"/>
      <c r="AN25" s="53">
        <f>AN13-AN19</f>
        <v>1.6000000000000085</v>
      </c>
      <c r="AO25" s="53"/>
      <c r="AP25" s="53">
        <f>AP13-AP19</f>
        <v>1.6000000000000085</v>
      </c>
      <c r="AQ25" s="53"/>
      <c r="AR25" s="54">
        <f>AR13-AR19</f>
        <v>1.6000000000000085</v>
      </c>
      <c r="AS25" s="31"/>
    </row>
    <row r="26" spans="1:45" x14ac:dyDescent="0.25">
      <c r="A26" s="40" t="s">
        <v>58</v>
      </c>
      <c r="B26" s="38"/>
      <c r="C26" s="31"/>
      <c r="D26" s="31"/>
      <c r="E26" s="31"/>
      <c r="F26" s="53">
        <f>F14-F20</f>
        <v>-19.103999999999999</v>
      </c>
      <c r="G26" s="53"/>
      <c r="H26" s="53">
        <f>H14-H20</f>
        <v>-38.207999999999998</v>
      </c>
      <c r="I26" s="53"/>
      <c r="J26" s="53">
        <f>J14-J20</f>
        <v>-57.311999999999998</v>
      </c>
      <c r="K26" s="53"/>
      <c r="L26" s="53">
        <f>L14-L20</f>
        <v>-76.415999999999997</v>
      </c>
      <c r="M26" s="53"/>
      <c r="N26" s="53">
        <f>N14-N20</f>
        <v>-95.52000000000001</v>
      </c>
      <c r="O26" s="53"/>
      <c r="P26" s="53">
        <f>P14-P20</f>
        <v>-93.25200000000001</v>
      </c>
      <c r="Q26" s="53"/>
      <c r="R26" s="53">
        <f>R14-R20</f>
        <v>-90.984000000000009</v>
      </c>
      <c r="S26" s="53"/>
      <c r="T26" s="53">
        <f>T14-T20</f>
        <v>-88.716000000000008</v>
      </c>
      <c r="U26" s="53"/>
      <c r="V26" s="53">
        <f>V14-V20</f>
        <v>-86.448000000000008</v>
      </c>
      <c r="W26" s="53"/>
      <c r="X26" s="53">
        <f>X14-X20</f>
        <v>-84.18</v>
      </c>
      <c r="Y26" s="53"/>
      <c r="Z26" s="53">
        <f>Z14-Z20</f>
        <v>-82.28</v>
      </c>
      <c r="AA26" s="53"/>
      <c r="AB26" s="53">
        <f>AB14-AB20</f>
        <v>-80.38</v>
      </c>
      <c r="AC26" s="53"/>
      <c r="AD26" s="53">
        <f>AD14-AD20</f>
        <v>-78.47999999999999</v>
      </c>
      <c r="AE26" s="53"/>
      <c r="AF26" s="53">
        <f>AF14-AF20</f>
        <v>-76.579999999999984</v>
      </c>
      <c r="AG26" s="53"/>
      <c r="AH26" s="53">
        <f>AH14-AH20</f>
        <v>-74.679999999999978</v>
      </c>
      <c r="AI26" s="53"/>
      <c r="AJ26" s="53">
        <f>AJ14-AJ20</f>
        <v>-73.079999999999956</v>
      </c>
      <c r="AK26" s="53"/>
      <c r="AL26" s="53">
        <f>AL14-AL20</f>
        <v>-71.479999999999961</v>
      </c>
      <c r="AM26" s="53"/>
      <c r="AN26" s="53">
        <f>AN14-AN20</f>
        <v>-69.879999999999967</v>
      </c>
      <c r="AO26" s="53"/>
      <c r="AP26" s="53">
        <f>AP14-AP20</f>
        <v>-68.279999999999973</v>
      </c>
      <c r="AQ26" s="53"/>
      <c r="AR26" s="54">
        <f>AR14-AR20</f>
        <v>-66.679999999999978</v>
      </c>
      <c r="AS26" s="31"/>
    </row>
    <row r="27" spans="1:45" x14ac:dyDescent="0.25">
      <c r="A27" s="4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1"/>
    </row>
    <row r="28" spans="1:45" ht="23.45" customHeight="1" x14ac:dyDescent="0.25"/>
    <row r="30" spans="1:45" x14ac:dyDescent="0.25">
      <c r="A30" s="1" t="s">
        <v>36</v>
      </c>
    </row>
    <row r="31" spans="1:45" x14ac:dyDescent="0.25">
      <c r="A31" s="32" t="s">
        <v>28</v>
      </c>
      <c r="B31" s="33" t="s">
        <v>29</v>
      </c>
    </row>
    <row r="32" spans="1:45" x14ac:dyDescent="0.25">
      <c r="A32" s="32" t="s">
        <v>28</v>
      </c>
      <c r="B32" s="33" t="s">
        <v>30</v>
      </c>
    </row>
    <row r="33" spans="1:2" x14ac:dyDescent="0.25">
      <c r="A33" s="32" t="s">
        <v>28</v>
      </c>
      <c r="B33" s="33" t="s">
        <v>38</v>
      </c>
    </row>
    <row r="34" spans="1:2" x14ac:dyDescent="0.25">
      <c r="A34" s="32" t="s">
        <v>28</v>
      </c>
      <c r="B34" s="33" t="s">
        <v>39</v>
      </c>
    </row>
    <row r="35" spans="1:2" x14ac:dyDescent="0.25">
      <c r="A35" s="32" t="s">
        <v>28</v>
      </c>
      <c r="B35" s="33" t="s">
        <v>40</v>
      </c>
    </row>
    <row r="36" spans="1:2" x14ac:dyDescent="0.25">
      <c r="A36" s="32" t="s">
        <v>28</v>
      </c>
      <c r="B36" s="34" t="s">
        <v>37</v>
      </c>
    </row>
    <row r="37" spans="1:2" x14ac:dyDescent="0.25">
      <c r="A37" s="32" t="s">
        <v>28</v>
      </c>
      <c r="B37" s="34" t="s">
        <v>47</v>
      </c>
    </row>
    <row r="42" spans="1:2" ht="23.4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AS42"/>
  <sheetViews>
    <sheetView tabSelected="1" zoomScale="95" zoomScaleNormal="95" workbookViewId="0">
      <selection activeCell="A21" sqref="A21"/>
    </sheetView>
  </sheetViews>
  <sheetFormatPr defaultRowHeight="15" x14ac:dyDescent="0.25"/>
  <cols>
    <col min="1" max="1" width="2" customWidth="1"/>
    <col min="2" max="2" width="76.140625" customWidth="1"/>
    <col min="3" max="3" width="0.85546875" customWidth="1"/>
    <col min="4" max="4" width="8.42578125" customWidth="1"/>
    <col min="5" max="5" width="0.85546875" customWidth="1"/>
    <col min="6" max="6" width="8.42578125" customWidth="1"/>
    <col min="7" max="7" width="0.85546875" customWidth="1"/>
    <col min="8" max="8" width="8.42578125" customWidth="1"/>
    <col min="9" max="9" width="0.85546875" customWidth="1"/>
    <col min="10" max="10" width="8.42578125" customWidth="1"/>
    <col min="11" max="11" width="0.85546875" customWidth="1"/>
    <col min="12" max="12" width="8.42578125" customWidth="1"/>
    <col min="13" max="13" width="0.85546875" customWidth="1"/>
    <col min="14" max="14" width="8.42578125" customWidth="1"/>
    <col min="15" max="15" width="0.85546875" customWidth="1"/>
    <col min="16" max="16" width="8.42578125" customWidth="1"/>
    <col min="17" max="17" width="0.85546875" customWidth="1"/>
    <col min="18" max="18" width="8.42578125" customWidth="1"/>
    <col min="19" max="19" width="0.85546875" customWidth="1"/>
    <col min="20" max="20" width="8.42578125" customWidth="1"/>
    <col min="21" max="21" width="0.85546875" customWidth="1"/>
    <col min="22" max="22" width="8.42578125" customWidth="1"/>
    <col min="23" max="23" width="0.85546875" customWidth="1"/>
    <col min="24" max="24" width="8.42578125" customWidth="1"/>
    <col min="25" max="25" width="0.85546875" customWidth="1"/>
    <col min="26" max="26" width="8.42578125" customWidth="1"/>
    <col min="27" max="27" width="0.85546875" customWidth="1"/>
    <col min="28" max="28" width="8.42578125" customWidth="1"/>
    <col min="29" max="29" width="0.85546875" customWidth="1"/>
    <col min="30" max="30" width="8.42578125" customWidth="1"/>
    <col min="31" max="31" width="0.85546875" customWidth="1"/>
    <col min="32" max="32" width="8.42578125" customWidth="1"/>
    <col min="33" max="33" width="0.85546875" customWidth="1"/>
    <col min="34" max="34" width="8.42578125" customWidth="1"/>
    <col min="35" max="35" width="0.85546875" customWidth="1"/>
    <col min="36" max="36" width="8.42578125" customWidth="1"/>
    <col min="37" max="37" width="0.85546875" customWidth="1"/>
    <col min="38" max="38" width="8.42578125" customWidth="1"/>
    <col min="39" max="39" width="0.85546875" customWidth="1"/>
    <col min="40" max="40" width="8.42578125" customWidth="1"/>
    <col min="41" max="41" width="0.85546875" customWidth="1"/>
    <col min="42" max="42" width="8.42578125" customWidth="1"/>
    <col min="43" max="43" width="0.85546875" customWidth="1"/>
    <col min="44" max="44" width="8.42578125" customWidth="1"/>
  </cols>
  <sheetData>
    <row r="1" spans="1:44" ht="18.75" x14ac:dyDescent="0.3">
      <c r="A1" s="30" t="s">
        <v>3</v>
      </c>
    </row>
    <row r="2" spans="1:44" x14ac:dyDescent="0.25">
      <c r="A2" s="1" t="s">
        <v>48</v>
      </c>
    </row>
    <row r="3" spans="1:44" x14ac:dyDescent="0.25">
      <c r="A3" s="52" t="s">
        <v>49</v>
      </c>
    </row>
    <row r="4" spans="1:44" x14ac:dyDescent="0.25">
      <c r="A4" s="35" t="s">
        <v>31</v>
      </c>
      <c r="B4" s="29"/>
      <c r="C4" s="29"/>
      <c r="D4" s="29">
        <v>2023</v>
      </c>
      <c r="E4" s="29"/>
      <c r="F4" s="29">
        <v>2024</v>
      </c>
      <c r="G4" s="29"/>
      <c r="H4" s="29">
        <v>2025</v>
      </c>
      <c r="I4" s="29"/>
      <c r="J4" s="29">
        <v>2026</v>
      </c>
      <c r="K4" s="29"/>
      <c r="L4" s="29">
        <v>2027</v>
      </c>
      <c r="M4" s="29"/>
      <c r="N4" s="29">
        <v>2028</v>
      </c>
      <c r="O4" s="29"/>
      <c r="P4" s="29">
        <v>2029</v>
      </c>
      <c r="Q4" s="29"/>
      <c r="R4" s="29">
        <v>2030</v>
      </c>
      <c r="S4" s="29"/>
      <c r="T4" s="29">
        <v>2031</v>
      </c>
      <c r="U4" s="29"/>
      <c r="V4" s="29">
        <v>2032</v>
      </c>
      <c r="W4" s="29"/>
      <c r="X4" s="29">
        <v>2033</v>
      </c>
      <c r="Y4" s="29"/>
      <c r="Z4" s="29">
        <v>2034</v>
      </c>
      <c r="AA4" s="29"/>
      <c r="AB4" s="29">
        <v>2035</v>
      </c>
      <c r="AC4" s="29"/>
      <c r="AD4" s="29">
        <v>2036</v>
      </c>
      <c r="AE4" s="29"/>
      <c r="AF4" s="29">
        <v>2037</v>
      </c>
      <c r="AG4" s="29"/>
      <c r="AH4" s="29">
        <v>2038</v>
      </c>
      <c r="AI4" s="29"/>
      <c r="AJ4" s="29">
        <v>2039</v>
      </c>
      <c r="AK4" s="29"/>
      <c r="AL4" s="29">
        <v>2040</v>
      </c>
      <c r="AM4" s="29"/>
      <c r="AN4" s="29">
        <v>2041</v>
      </c>
      <c r="AO4" s="29"/>
      <c r="AP4" s="29">
        <v>2042</v>
      </c>
      <c r="AQ4" s="29"/>
      <c r="AR4" s="36">
        <v>2043</v>
      </c>
    </row>
    <row r="5" spans="1:44" x14ac:dyDescent="0.25">
      <c r="A5" s="37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</row>
    <row r="6" spans="1:44" ht="23.45" customHeight="1" x14ac:dyDescent="0.25">
      <c r="A6" s="40" t="s">
        <v>32</v>
      </c>
      <c r="B6" s="38"/>
      <c r="C6" s="31"/>
      <c r="D6" s="31">
        <v>16.497</v>
      </c>
      <c r="E6" s="31"/>
      <c r="F6" s="31">
        <v>13.999000000000001</v>
      </c>
      <c r="G6" s="31"/>
      <c r="H6" s="31">
        <v>10.282999999999999</v>
      </c>
      <c r="I6" s="31"/>
      <c r="J6" s="31">
        <v>4.7149999999999999</v>
      </c>
      <c r="K6" s="31"/>
      <c r="L6" s="31">
        <v>-5.0869999999999997</v>
      </c>
      <c r="M6" s="31"/>
      <c r="N6" s="31">
        <v>-16.620999999999999</v>
      </c>
      <c r="O6" s="31"/>
      <c r="P6" s="31">
        <v>-27.614999999999998</v>
      </c>
      <c r="Q6" s="31"/>
      <c r="R6" s="31">
        <v>-35.314999999999998</v>
      </c>
      <c r="S6" s="31"/>
      <c r="T6" s="31">
        <v>-38.033999999999999</v>
      </c>
      <c r="U6" s="31"/>
      <c r="V6" s="31">
        <v>-39.848999999999997</v>
      </c>
      <c r="W6" s="31"/>
      <c r="X6" s="31">
        <v>-42.216000000000001</v>
      </c>
      <c r="Y6" s="31"/>
      <c r="Z6" s="31">
        <v>-45.7</v>
      </c>
      <c r="AA6" s="31"/>
      <c r="AB6" s="31">
        <v>-49</v>
      </c>
      <c r="AC6" s="31"/>
      <c r="AD6" s="31">
        <v>-51.8</v>
      </c>
      <c r="AE6" s="31"/>
      <c r="AF6" s="31">
        <v>-54.5</v>
      </c>
      <c r="AG6" s="31"/>
      <c r="AH6" s="31">
        <v>-57</v>
      </c>
      <c r="AI6" s="31"/>
      <c r="AJ6" s="31">
        <v>-59.3</v>
      </c>
      <c r="AK6" s="31"/>
      <c r="AL6" s="31">
        <v>-61.5</v>
      </c>
      <c r="AM6" s="31"/>
      <c r="AN6" s="31">
        <v>-63.5</v>
      </c>
      <c r="AO6" s="31"/>
      <c r="AP6" s="31">
        <v>-65.599999999999994</v>
      </c>
      <c r="AQ6" s="31"/>
      <c r="AR6" s="41">
        <v>-67.400000000000006</v>
      </c>
    </row>
    <row r="7" spans="1:44" x14ac:dyDescent="0.25">
      <c r="A7" s="40" t="s">
        <v>41</v>
      </c>
      <c r="B7" s="38"/>
      <c r="C7" s="31"/>
      <c r="D7" s="31">
        <v>-20.535</v>
      </c>
      <c r="E7" s="31"/>
      <c r="F7" s="31">
        <v>-12.016</v>
      </c>
      <c r="G7" s="31"/>
      <c r="H7" s="31">
        <v>-5.2690000000000001</v>
      </c>
      <c r="I7" s="31"/>
      <c r="J7" s="31">
        <v>-0.98099999999999998</v>
      </c>
      <c r="K7" s="31"/>
      <c r="L7" s="31">
        <v>-1.611</v>
      </c>
      <c r="M7" s="31"/>
      <c r="N7" s="31">
        <v>-13.272</v>
      </c>
      <c r="O7" s="31"/>
      <c r="P7" s="31">
        <v>-24.382999999999999</v>
      </c>
      <c r="Q7" s="31"/>
      <c r="R7" s="31">
        <v>-32.201000000000001</v>
      </c>
      <c r="S7" s="31"/>
      <c r="T7" s="31">
        <v>-35.036000000000001</v>
      </c>
      <c r="U7" s="31"/>
      <c r="V7" s="31">
        <v>-36.956000000000003</v>
      </c>
      <c r="W7" s="31"/>
      <c r="X7" s="31">
        <v>-39.427999999999997</v>
      </c>
      <c r="Y7" s="31"/>
      <c r="Z7" s="31">
        <v>-43.1</v>
      </c>
      <c r="AA7" s="31"/>
      <c r="AB7" s="31">
        <v>-46.4</v>
      </c>
      <c r="AC7" s="31"/>
      <c r="AD7" s="31">
        <v>-49.4</v>
      </c>
      <c r="AE7" s="31"/>
      <c r="AF7" s="31">
        <v>-52.2</v>
      </c>
      <c r="AG7" s="31"/>
      <c r="AH7" s="31">
        <v>-54.7</v>
      </c>
      <c r="AI7" s="31"/>
      <c r="AJ7" s="31">
        <v>-57.2</v>
      </c>
      <c r="AK7" s="31"/>
      <c r="AL7" s="31">
        <v>-59.5</v>
      </c>
      <c r="AM7" s="31"/>
      <c r="AN7" s="31">
        <v>-61.599999999999994</v>
      </c>
      <c r="AO7" s="31"/>
      <c r="AP7" s="31">
        <v>-63.6</v>
      </c>
      <c r="AQ7" s="31"/>
      <c r="AR7" s="41">
        <v>-65.599999999999994</v>
      </c>
    </row>
    <row r="8" spans="1:44" x14ac:dyDescent="0.25">
      <c r="A8" s="40" t="s">
        <v>33</v>
      </c>
      <c r="B8" s="38"/>
      <c r="C8" s="31"/>
      <c r="D8" s="31">
        <v>37.031999999999996</v>
      </c>
      <c r="E8" s="31"/>
      <c r="F8" s="31">
        <v>63.046999999999997</v>
      </c>
      <c r="G8" s="31"/>
      <c r="H8" s="31">
        <v>78.59899999999999</v>
      </c>
      <c r="I8" s="31"/>
      <c r="J8" s="31">
        <v>84.294999999999987</v>
      </c>
      <c r="K8" s="31"/>
      <c r="L8" s="31">
        <v>80.818999999999988</v>
      </c>
      <c r="M8" s="31"/>
      <c r="N8" s="31">
        <v>77.469999999999985</v>
      </c>
      <c r="O8" s="31"/>
      <c r="P8" s="31">
        <v>74.237999999999985</v>
      </c>
      <c r="Q8" s="31"/>
      <c r="R8" s="31">
        <v>71.123999999999995</v>
      </c>
      <c r="S8" s="31"/>
      <c r="T8" s="31">
        <v>68.126000000000005</v>
      </c>
      <c r="U8" s="31"/>
      <c r="V8" s="31">
        <v>65.233000000000004</v>
      </c>
      <c r="W8" s="31"/>
      <c r="X8" s="31">
        <v>62.445</v>
      </c>
      <c r="Y8" s="31"/>
      <c r="Z8" s="31">
        <v>59.844999999999999</v>
      </c>
      <c r="AA8" s="31"/>
      <c r="AB8" s="31">
        <v>57.244999999999997</v>
      </c>
      <c r="AC8" s="31"/>
      <c r="AD8" s="31">
        <v>54.844999999999999</v>
      </c>
      <c r="AE8" s="31"/>
      <c r="AF8" s="31">
        <v>52.545000000000002</v>
      </c>
      <c r="AG8" s="31"/>
      <c r="AH8" s="31">
        <v>50.245000000000005</v>
      </c>
      <c r="AI8" s="31"/>
      <c r="AJ8" s="31">
        <v>48.14500000000001</v>
      </c>
      <c r="AK8" s="31"/>
      <c r="AL8" s="31">
        <v>46.14500000000001</v>
      </c>
      <c r="AM8" s="31"/>
      <c r="AN8" s="31">
        <v>44.245000000000005</v>
      </c>
      <c r="AO8" s="31"/>
      <c r="AP8" s="31">
        <v>42.245000000000012</v>
      </c>
      <c r="AQ8" s="31"/>
      <c r="AR8" s="41">
        <v>40.445</v>
      </c>
    </row>
    <row r="9" spans="1:44" x14ac:dyDescent="0.25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</row>
    <row r="10" spans="1:44" x14ac:dyDescent="0.25">
      <c r="A10" s="37" t="s">
        <v>59</v>
      </c>
      <c r="B10" s="4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</row>
    <row r="11" spans="1:44" ht="23.45" customHeight="1" x14ac:dyDescent="0.25">
      <c r="A11" s="40" t="s">
        <v>35</v>
      </c>
      <c r="B11" s="38"/>
      <c r="C11" s="31"/>
      <c r="D11" s="31"/>
      <c r="E11" s="31"/>
      <c r="F11" s="31">
        <v>13.999000000000001</v>
      </c>
      <c r="G11" s="31"/>
      <c r="H11" s="31">
        <v>13.999000000000001</v>
      </c>
      <c r="I11" s="31"/>
      <c r="J11" s="31">
        <v>13.999000000000001</v>
      </c>
      <c r="K11" s="31"/>
      <c r="L11" s="31">
        <v>-5.0869999999999997</v>
      </c>
      <c r="M11" s="31"/>
      <c r="N11" s="31">
        <v>-5.0869999999999997</v>
      </c>
      <c r="O11" s="31"/>
      <c r="P11" s="31">
        <v>-5.0869999999999997</v>
      </c>
      <c r="Q11" s="31"/>
      <c r="R11" s="31">
        <v>-35.314999999999998</v>
      </c>
      <c r="S11" s="31"/>
      <c r="T11" s="31">
        <v>-35.314999999999998</v>
      </c>
      <c r="U11" s="31"/>
      <c r="V11" s="31">
        <v>-35.314999999999998</v>
      </c>
      <c r="W11" s="31"/>
      <c r="X11" s="31">
        <v>-42.216000000000001</v>
      </c>
      <c r="Y11" s="31"/>
      <c r="Z11" s="31">
        <v>-42.216000000000001</v>
      </c>
      <c r="AA11" s="31"/>
      <c r="AB11" s="31">
        <v>-42.216000000000001</v>
      </c>
      <c r="AC11" s="31"/>
      <c r="AD11" s="31">
        <v>-51.8</v>
      </c>
      <c r="AE11" s="31"/>
      <c r="AF11" s="31">
        <v>-51.8</v>
      </c>
      <c r="AG11" s="31"/>
      <c r="AH11" s="31">
        <v>-51.8</v>
      </c>
      <c r="AI11" s="31"/>
      <c r="AJ11" s="31">
        <v>-59.3</v>
      </c>
      <c r="AK11" s="31"/>
      <c r="AL11" s="31">
        <v>-59.3</v>
      </c>
      <c r="AM11" s="31"/>
      <c r="AN11" s="31">
        <v>-59.3</v>
      </c>
      <c r="AO11" s="31"/>
      <c r="AP11" s="31">
        <v>-65.599999999999994</v>
      </c>
      <c r="AQ11" s="31"/>
      <c r="AR11" s="41">
        <v>-65.599999999999994</v>
      </c>
    </row>
    <row r="12" spans="1:44" x14ac:dyDescent="0.25">
      <c r="A12" s="40" t="s">
        <v>42</v>
      </c>
      <c r="B12" s="38"/>
      <c r="C12" s="31"/>
      <c r="D12" s="31"/>
      <c r="E12" s="31"/>
      <c r="F12" s="31">
        <v>-12.016</v>
      </c>
      <c r="G12" s="31"/>
      <c r="H12" s="31">
        <v>-12.016</v>
      </c>
      <c r="I12" s="31"/>
      <c r="J12" s="31">
        <v>-12.016</v>
      </c>
      <c r="K12" s="31"/>
      <c r="L12" s="31">
        <v>-1.611</v>
      </c>
      <c r="M12" s="31"/>
      <c r="N12" s="31">
        <v>-1.611</v>
      </c>
      <c r="O12" s="31"/>
      <c r="P12" s="31">
        <v>-1.611</v>
      </c>
      <c r="Q12" s="31"/>
      <c r="R12" s="31">
        <v>-32.201000000000001</v>
      </c>
      <c r="S12" s="31"/>
      <c r="T12" s="31">
        <v>-32.201000000000001</v>
      </c>
      <c r="U12" s="31"/>
      <c r="V12" s="31">
        <v>-32.201000000000001</v>
      </c>
      <c r="W12" s="31"/>
      <c r="X12" s="31">
        <v>-39.427999999999997</v>
      </c>
      <c r="Y12" s="31"/>
      <c r="Z12" s="31">
        <v>-39.427999999999997</v>
      </c>
      <c r="AA12" s="31"/>
      <c r="AB12" s="31">
        <v>-39.427999999999997</v>
      </c>
      <c r="AC12" s="31"/>
      <c r="AD12" s="31">
        <v>-49.4</v>
      </c>
      <c r="AE12" s="31"/>
      <c r="AF12" s="31">
        <v>-49.4</v>
      </c>
      <c r="AG12" s="31"/>
      <c r="AH12" s="31">
        <v>-49.4</v>
      </c>
      <c r="AI12" s="31"/>
      <c r="AJ12" s="31">
        <v>-57.2</v>
      </c>
      <c r="AK12" s="31"/>
      <c r="AL12" s="31">
        <v>-57.2</v>
      </c>
      <c r="AM12" s="31"/>
      <c r="AN12" s="31">
        <v>-57.2</v>
      </c>
      <c r="AO12" s="31"/>
      <c r="AP12" s="31">
        <v>-63.6</v>
      </c>
      <c r="AQ12" s="31"/>
      <c r="AR12" s="41">
        <v>-63.6</v>
      </c>
    </row>
    <row r="13" spans="1:44" x14ac:dyDescent="0.25">
      <c r="A13" s="40" t="s">
        <v>45</v>
      </c>
      <c r="B13" s="38"/>
      <c r="C13" s="31"/>
      <c r="D13" s="31"/>
      <c r="E13" s="31"/>
      <c r="F13" s="31">
        <v>26.015000000000001</v>
      </c>
      <c r="G13" s="31"/>
      <c r="H13" s="31">
        <v>26.015000000000001</v>
      </c>
      <c r="I13" s="31"/>
      <c r="J13" s="31">
        <v>26.015000000000001</v>
      </c>
      <c r="K13" s="31"/>
      <c r="L13" s="31">
        <v>-3.476</v>
      </c>
      <c r="M13" s="31"/>
      <c r="N13" s="31">
        <v>-3.476</v>
      </c>
      <c r="O13" s="31"/>
      <c r="P13" s="31">
        <v>-3.476</v>
      </c>
      <c r="Q13" s="31"/>
      <c r="R13" s="31">
        <v>-3.1139999999999972</v>
      </c>
      <c r="S13" s="31"/>
      <c r="T13" s="31">
        <v>-3.1139999999999972</v>
      </c>
      <c r="U13" s="31"/>
      <c r="V13" s="31">
        <v>-3.1139999999999972</v>
      </c>
      <c r="W13" s="31"/>
      <c r="X13" s="31">
        <v>-2.7880000000000038</v>
      </c>
      <c r="Y13" s="31"/>
      <c r="Z13" s="31">
        <v>-2.7880000000000038</v>
      </c>
      <c r="AA13" s="31"/>
      <c r="AB13" s="31">
        <v>-2.7880000000000038</v>
      </c>
      <c r="AC13" s="31"/>
      <c r="AD13" s="31">
        <v>-2.3999999999999986</v>
      </c>
      <c r="AE13" s="31"/>
      <c r="AF13" s="31">
        <v>-2.3999999999999986</v>
      </c>
      <c r="AG13" s="31"/>
      <c r="AH13" s="31">
        <v>-2.3999999999999986</v>
      </c>
      <c r="AI13" s="31"/>
      <c r="AJ13" s="31">
        <v>-2.0999999999999943</v>
      </c>
      <c r="AK13" s="31"/>
      <c r="AL13" s="31">
        <v>-2.0999999999999943</v>
      </c>
      <c r="AM13" s="31"/>
      <c r="AN13" s="31">
        <v>-2.0999999999999943</v>
      </c>
      <c r="AO13" s="31"/>
      <c r="AP13" s="31">
        <v>-1.9999999999999929</v>
      </c>
      <c r="AQ13" s="31"/>
      <c r="AR13" s="41">
        <v>-1.9999999999999929</v>
      </c>
    </row>
    <row r="14" spans="1:44" x14ac:dyDescent="0.25">
      <c r="A14" s="40" t="s">
        <v>46</v>
      </c>
      <c r="B14" s="38"/>
      <c r="C14" s="31"/>
      <c r="D14" s="31"/>
      <c r="E14" s="31"/>
      <c r="F14" s="31">
        <v>26.015000000000001</v>
      </c>
      <c r="G14" s="31"/>
      <c r="H14" s="31">
        <v>52.03</v>
      </c>
      <c r="I14" s="31"/>
      <c r="J14" s="31">
        <v>78.045000000000002</v>
      </c>
      <c r="K14" s="31"/>
      <c r="L14" s="31">
        <v>74.569000000000003</v>
      </c>
      <c r="M14" s="31"/>
      <c r="N14" s="31">
        <v>71.093000000000004</v>
      </c>
      <c r="O14" s="31"/>
      <c r="P14" s="31">
        <v>67.617000000000004</v>
      </c>
      <c r="Q14" s="31"/>
      <c r="R14" s="31">
        <v>64.503000000000014</v>
      </c>
      <c r="S14" s="31"/>
      <c r="T14" s="31">
        <v>61.389000000000017</v>
      </c>
      <c r="U14" s="31"/>
      <c r="V14" s="31">
        <v>58.27500000000002</v>
      </c>
      <c r="W14" s="31"/>
      <c r="X14" s="31">
        <v>55.487000000000016</v>
      </c>
      <c r="Y14" s="31"/>
      <c r="Z14" s="31">
        <v>52.699000000000012</v>
      </c>
      <c r="AA14" s="31"/>
      <c r="AB14" s="31">
        <v>49.911000000000008</v>
      </c>
      <c r="AC14" s="31"/>
      <c r="AD14" s="31">
        <v>47.51100000000001</v>
      </c>
      <c r="AE14" s="31"/>
      <c r="AF14" s="31">
        <v>45.111000000000011</v>
      </c>
      <c r="AG14" s="31"/>
      <c r="AH14" s="31">
        <v>42.711000000000013</v>
      </c>
      <c r="AI14" s="31"/>
      <c r="AJ14" s="31">
        <v>40.611000000000018</v>
      </c>
      <c r="AK14" s="31"/>
      <c r="AL14" s="31">
        <v>38.511000000000024</v>
      </c>
      <c r="AM14" s="31"/>
      <c r="AN14" s="31">
        <v>36.41100000000003</v>
      </c>
      <c r="AO14" s="31"/>
      <c r="AP14" s="31">
        <v>34.411000000000037</v>
      </c>
      <c r="AQ14" s="31"/>
      <c r="AR14" s="41">
        <v>32.411000000000044</v>
      </c>
    </row>
    <row r="15" spans="1:44" x14ac:dyDescent="0.25">
      <c r="A15" s="43"/>
      <c r="B15" s="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</row>
    <row r="16" spans="1:44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5" x14ac:dyDescent="0.25">
      <c r="A17" s="46" t="s">
        <v>52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</row>
    <row r="18" spans="1:45" x14ac:dyDescent="0.25">
      <c r="A18" s="37" t="s">
        <v>60</v>
      </c>
      <c r="B18" s="3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1"/>
    </row>
    <row r="19" spans="1:45" x14ac:dyDescent="0.25">
      <c r="A19" s="40" t="s">
        <v>55</v>
      </c>
      <c r="B19" s="38"/>
      <c r="C19" s="31"/>
      <c r="D19" s="31"/>
      <c r="E19" s="31"/>
      <c r="F19" s="31">
        <v>45.119</v>
      </c>
      <c r="G19" s="31"/>
      <c r="H19" s="31">
        <v>45.119</v>
      </c>
      <c r="I19" s="31"/>
      <c r="J19" s="31">
        <v>45.119</v>
      </c>
      <c r="K19" s="31"/>
      <c r="L19" s="31">
        <v>-5.9109999999999996</v>
      </c>
      <c r="M19" s="31"/>
      <c r="N19" s="31">
        <v>-5.9109999999999996</v>
      </c>
      <c r="O19" s="31"/>
      <c r="P19" s="31">
        <v>-5.9109999999999996</v>
      </c>
      <c r="Q19" s="31"/>
      <c r="R19" s="31">
        <v>-5.3049999999999962</v>
      </c>
      <c r="S19" s="31"/>
      <c r="T19" s="31">
        <v>-5.3049999999999962</v>
      </c>
      <c r="U19" s="31"/>
      <c r="V19" s="31">
        <v>-5.3049999999999962</v>
      </c>
      <c r="W19" s="31"/>
      <c r="X19" s="31">
        <v>-4.7569999999999979</v>
      </c>
      <c r="Y19" s="31"/>
      <c r="Z19" s="31">
        <v>-4.7569999999999979</v>
      </c>
      <c r="AA19" s="31"/>
      <c r="AB19" s="31">
        <v>-4.7569999999999979</v>
      </c>
      <c r="AC19" s="31"/>
      <c r="AD19" s="31">
        <v>-4.0999999999999943</v>
      </c>
      <c r="AE19" s="31"/>
      <c r="AF19" s="31">
        <v>-4.0999999999999943</v>
      </c>
      <c r="AG19" s="31"/>
      <c r="AH19" s="31">
        <v>-4.0999999999999943</v>
      </c>
      <c r="AI19" s="31"/>
      <c r="AJ19" s="31">
        <v>-3.7000000000000028</v>
      </c>
      <c r="AK19" s="31"/>
      <c r="AL19" s="31">
        <v>-3.7000000000000028</v>
      </c>
      <c r="AM19" s="31"/>
      <c r="AN19" s="31">
        <v>-3.7000000000000028</v>
      </c>
      <c r="AO19" s="31"/>
      <c r="AP19" s="31">
        <v>-3.2999999999999972</v>
      </c>
      <c r="AQ19" s="31"/>
      <c r="AR19" s="41">
        <v>-3.2999999999999972</v>
      </c>
    </row>
    <row r="20" spans="1:45" x14ac:dyDescent="0.25">
      <c r="A20" s="43" t="s">
        <v>56</v>
      </c>
      <c r="B20" s="4"/>
      <c r="C20" s="44"/>
      <c r="D20" s="44"/>
      <c r="E20" s="44"/>
      <c r="F20" s="44">
        <v>45.119</v>
      </c>
      <c r="G20" s="44"/>
      <c r="H20" s="44">
        <v>90.238</v>
      </c>
      <c r="I20" s="44"/>
      <c r="J20" s="44">
        <v>135.357</v>
      </c>
      <c r="K20" s="44"/>
      <c r="L20" s="44">
        <v>129.446</v>
      </c>
      <c r="M20" s="44"/>
      <c r="N20" s="44">
        <v>123.535</v>
      </c>
      <c r="O20" s="44"/>
      <c r="P20" s="44">
        <v>117.624</v>
      </c>
      <c r="Q20" s="44"/>
      <c r="R20" s="44">
        <v>112.319</v>
      </c>
      <c r="S20" s="44"/>
      <c r="T20" s="44">
        <v>107.01400000000001</v>
      </c>
      <c r="U20" s="44"/>
      <c r="V20" s="44">
        <v>101.70900000000002</v>
      </c>
      <c r="W20" s="44"/>
      <c r="X20" s="44">
        <v>96.952000000000027</v>
      </c>
      <c r="Y20" s="44"/>
      <c r="Z20" s="44">
        <v>92.195000000000022</v>
      </c>
      <c r="AA20" s="44"/>
      <c r="AB20" s="44">
        <v>87.438000000000017</v>
      </c>
      <c r="AC20" s="44"/>
      <c r="AD20" s="44">
        <v>83.338000000000022</v>
      </c>
      <c r="AE20" s="44"/>
      <c r="AF20" s="44">
        <v>79.238000000000028</v>
      </c>
      <c r="AG20" s="44"/>
      <c r="AH20" s="44">
        <v>75.138000000000034</v>
      </c>
      <c r="AI20" s="44"/>
      <c r="AJ20" s="44">
        <v>71.438000000000031</v>
      </c>
      <c r="AK20" s="44"/>
      <c r="AL20" s="44">
        <v>67.738000000000028</v>
      </c>
      <c r="AM20" s="44"/>
      <c r="AN20" s="44">
        <v>64.038000000000025</v>
      </c>
      <c r="AO20" s="44"/>
      <c r="AP20" s="44">
        <v>60.738000000000028</v>
      </c>
      <c r="AQ20" s="44"/>
      <c r="AR20" s="45">
        <v>57.438000000000031</v>
      </c>
    </row>
    <row r="21" spans="1:45" x14ac:dyDescent="0.2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5" x14ac:dyDescent="0.25">
      <c r="A22" s="50" t="s">
        <v>53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9"/>
    </row>
    <row r="23" spans="1:45" x14ac:dyDescent="0.25">
      <c r="A23" s="37" t="s">
        <v>54</v>
      </c>
      <c r="B23" s="3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41"/>
    </row>
    <row r="24" spans="1:45" x14ac:dyDescent="0.25">
      <c r="A24" s="40" t="s">
        <v>43</v>
      </c>
      <c r="B24" s="38"/>
      <c r="C24" s="31"/>
      <c r="D24" s="31"/>
      <c r="E24" s="31"/>
      <c r="F24" s="31">
        <f>F13-F19</f>
        <v>-19.103999999999999</v>
      </c>
      <c r="G24" s="31"/>
      <c r="H24" s="31">
        <f t="shared" ref="H24" si="0">H13-H19</f>
        <v>-19.103999999999999</v>
      </c>
      <c r="I24" s="31"/>
      <c r="J24" s="31">
        <f t="shared" ref="J24" si="1">J13-J19</f>
        <v>-19.103999999999999</v>
      </c>
      <c r="K24" s="31"/>
      <c r="L24" s="31">
        <f t="shared" ref="L24" si="2">L13-L19</f>
        <v>2.4349999999999996</v>
      </c>
      <c r="M24" s="31"/>
      <c r="N24" s="31">
        <f t="shared" ref="N24" si="3">N13-N19</f>
        <v>2.4349999999999996</v>
      </c>
      <c r="O24" s="31"/>
      <c r="P24" s="31">
        <f t="shared" ref="P24" si="4">P13-P19</f>
        <v>2.4349999999999996</v>
      </c>
      <c r="Q24" s="31"/>
      <c r="R24" s="31">
        <f t="shared" ref="R24" si="5">R13-R19</f>
        <v>2.1909999999999989</v>
      </c>
      <c r="S24" s="31"/>
      <c r="T24" s="31">
        <f t="shared" ref="T24" si="6">T13-T19</f>
        <v>2.1909999999999989</v>
      </c>
      <c r="U24" s="31"/>
      <c r="V24" s="31">
        <f t="shared" ref="V24" si="7">V13-V19</f>
        <v>2.1909999999999989</v>
      </c>
      <c r="W24" s="31"/>
      <c r="X24" s="31">
        <f t="shared" ref="X24" si="8">X13-X19</f>
        <v>1.9689999999999941</v>
      </c>
      <c r="Y24" s="31"/>
      <c r="Z24" s="31">
        <f t="shared" ref="Z24" si="9">Z13-Z19</f>
        <v>1.9689999999999941</v>
      </c>
      <c r="AA24" s="31"/>
      <c r="AB24" s="31">
        <f t="shared" ref="AB24" si="10">AB13-AB19</f>
        <v>1.9689999999999941</v>
      </c>
      <c r="AC24" s="31"/>
      <c r="AD24" s="31">
        <f t="shared" ref="AD24" si="11">AD13-AD19</f>
        <v>1.6999999999999957</v>
      </c>
      <c r="AE24" s="31"/>
      <c r="AF24" s="31">
        <f t="shared" ref="AF24" si="12">AF13-AF19</f>
        <v>1.6999999999999957</v>
      </c>
      <c r="AG24" s="31"/>
      <c r="AH24" s="31">
        <f t="shared" ref="AH24" si="13">AH13-AH19</f>
        <v>1.6999999999999957</v>
      </c>
      <c r="AI24" s="31"/>
      <c r="AJ24" s="31">
        <f t="shared" ref="AJ24" si="14">AJ13-AJ19</f>
        <v>1.6000000000000085</v>
      </c>
      <c r="AK24" s="31"/>
      <c r="AL24" s="31">
        <f t="shared" ref="AL24" si="15">AL13-AL19</f>
        <v>1.6000000000000085</v>
      </c>
      <c r="AM24" s="31"/>
      <c r="AN24" s="31">
        <f t="shared" ref="AN24" si="16">AN13-AN19</f>
        <v>1.6000000000000085</v>
      </c>
      <c r="AO24" s="31"/>
      <c r="AP24" s="31">
        <f t="shared" ref="AP24" si="17">AP13-AP19</f>
        <v>1.3000000000000043</v>
      </c>
      <c r="AQ24" s="31"/>
      <c r="AR24" s="41">
        <f t="shared" ref="AR24" si="18">AR13-AR19</f>
        <v>1.3000000000000043</v>
      </c>
      <c r="AS24" s="31"/>
    </row>
    <row r="25" spans="1:45" x14ac:dyDescent="0.25">
      <c r="A25" s="40" t="s">
        <v>44</v>
      </c>
      <c r="B25" s="38"/>
      <c r="C25" s="31"/>
      <c r="D25" s="31"/>
      <c r="E25" s="31"/>
      <c r="F25" s="31">
        <f t="shared" ref="F25" si="19">F14-F20</f>
        <v>-19.103999999999999</v>
      </c>
      <c r="G25" s="31"/>
      <c r="H25" s="31">
        <f t="shared" ref="H25" si="20">H14-H20</f>
        <v>-38.207999999999998</v>
      </c>
      <c r="I25" s="31"/>
      <c r="J25" s="31">
        <f t="shared" ref="J25" si="21">J14-J20</f>
        <v>-57.311999999999998</v>
      </c>
      <c r="K25" s="31"/>
      <c r="L25" s="31">
        <f t="shared" ref="L25" si="22">L14-L20</f>
        <v>-54.876999999999995</v>
      </c>
      <c r="M25" s="31"/>
      <c r="N25" s="31">
        <f t="shared" ref="N25" si="23">N14-N20</f>
        <v>-52.441999999999993</v>
      </c>
      <c r="O25" s="31"/>
      <c r="P25" s="31">
        <f t="shared" ref="P25" si="24">P14-P20</f>
        <v>-50.006999999999991</v>
      </c>
      <c r="Q25" s="31"/>
      <c r="R25" s="31">
        <f t="shared" ref="R25" si="25">R14-R20</f>
        <v>-47.815999999999988</v>
      </c>
      <c r="S25" s="31"/>
      <c r="T25" s="31">
        <f t="shared" ref="T25" si="26">T14-T20</f>
        <v>-45.624999999999993</v>
      </c>
      <c r="U25" s="31"/>
      <c r="V25" s="31">
        <f t="shared" ref="V25" si="27">V14-V20</f>
        <v>-43.433999999999997</v>
      </c>
      <c r="W25" s="31"/>
      <c r="X25" s="31">
        <f t="shared" ref="X25" si="28">X14-X20</f>
        <v>-41.465000000000011</v>
      </c>
      <c r="Y25" s="31"/>
      <c r="Z25" s="31">
        <f t="shared" ref="Z25" si="29">Z14-Z20</f>
        <v>-39.496000000000009</v>
      </c>
      <c r="AA25" s="31"/>
      <c r="AB25" s="31">
        <f t="shared" ref="AB25" si="30">AB14-AB20</f>
        <v>-37.527000000000008</v>
      </c>
      <c r="AC25" s="31"/>
      <c r="AD25" s="31">
        <f t="shared" ref="AD25" si="31">AD14-AD20</f>
        <v>-35.827000000000012</v>
      </c>
      <c r="AE25" s="31"/>
      <c r="AF25" s="31">
        <f t="shared" ref="AF25" si="32">AF14-AF20</f>
        <v>-34.127000000000017</v>
      </c>
      <c r="AG25" s="31"/>
      <c r="AH25" s="31">
        <f t="shared" ref="AH25" si="33">AH14-AH20</f>
        <v>-32.427000000000021</v>
      </c>
      <c r="AI25" s="31"/>
      <c r="AJ25" s="31">
        <f t="shared" ref="AJ25" si="34">AJ14-AJ20</f>
        <v>-30.827000000000012</v>
      </c>
      <c r="AK25" s="31"/>
      <c r="AL25" s="31">
        <f t="shared" ref="AL25" si="35">AL14-AL20</f>
        <v>-29.227000000000004</v>
      </c>
      <c r="AM25" s="31"/>
      <c r="AN25" s="31">
        <f t="shared" ref="AN25" si="36">AN14-AN20</f>
        <v>-27.626999999999995</v>
      </c>
      <c r="AO25" s="31"/>
      <c r="AP25" s="31">
        <f t="shared" ref="AP25" si="37">AP14-AP20</f>
        <v>-26.326999999999991</v>
      </c>
      <c r="AQ25" s="31"/>
      <c r="AR25" s="41">
        <f t="shared" ref="AR25" si="38">AR14-AR20</f>
        <v>-25.026999999999987</v>
      </c>
      <c r="AS25" s="31"/>
    </row>
    <row r="26" spans="1:45" x14ac:dyDescent="0.25">
      <c r="A26" s="4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1"/>
    </row>
    <row r="27" spans="1:45" ht="23.45" customHeight="1" x14ac:dyDescent="0.25"/>
    <row r="29" spans="1:45" x14ac:dyDescent="0.25">
      <c r="A29" s="1" t="s">
        <v>36</v>
      </c>
    </row>
    <row r="30" spans="1:45" x14ac:dyDescent="0.25">
      <c r="A30" s="32" t="s">
        <v>28</v>
      </c>
      <c r="B30" s="33" t="s">
        <v>29</v>
      </c>
    </row>
    <row r="31" spans="1:45" x14ac:dyDescent="0.25">
      <c r="A31" s="32" t="s">
        <v>28</v>
      </c>
      <c r="B31" s="33" t="s">
        <v>30</v>
      </c>
    </row>
    <row r="32" spans="1:45" x14ac:dyDescent="0.25">
      <c r="A32" s="32" t="s">
        <v>28</v>
      </c>
      <c r="B32" s="33" t="s">
        <v>38</v>
      </c>
    </row>
    <row r="33" spans="1:2" x14ac:dyDescent="0.25">
      <c r="A33" s="32" t="s">
        <v>28</v>
      </c>
      <c r="B33" s="33" t="s">
        <v>39</v>
      </c>
    </row>
    <row r="34" spans="1:2" x14ac:dyDescent="0.25">
      <c r="A34" s="32" t="s">
        <v>28</v>
      </c>
      <c r="B34" s="33" t="s">
        <v>40</v>
      </c>
    </row>
    <row r="35" spans="1:2" x14ac:dyDescent="0.25">
      <c r="A35" s="32" t="s">
        <v>28</v>
      </c>
      <c r="B35" s="34" t="s">
        <v>37</v>
      </c>
    </row>
    <row r="36" spans="1:2" x14ac:dyDescent="0.25">
      <c r="A36" s="32" t="s">
        <v>28</v>
      </c>
      <c r="B36" s="34" t="s">
        <v>47</v>
      </c>
    </row>
    <row r="42" spans="1:2" ht="23.4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K26"/>
  <sheetViews>
    <sheetView zoomScale="85" zoomScaleNormal="85" workbookViewId="0"/>
  </sheetViews>
  <sheetFormatPr defaultRowHeight="15" x14ac:dyDescent="0.25"/>
  <cols>
    <col min="1" max="1" width="16" style="3" bestFit="1" customWidth="1"/>
    <col min="2" max="3" width="21.42578125" customWidth="1"/>
    <col min="4" max="4" width="23.7109375" bestFit="1" customWidth="1"/>
    <col min="5" max="11" width="21.42578125" customWidth="1"/>
  </cols>
  <sheetData>
    <row r="3" spans="1:11" x14ac:dyDescent="0.25">
      <c r="A3" s="24" t="s">
        <v>17</v>
      </c>
      <c r="B3" s="25" t="s">
        <v>18</v>
      </c>
      <c r="C3" s="25" t="s">
        <v>21</v>
      </c>
      <c r="D3" s="25" t="s">
        <v>22</v>
      </c>
    </row>
    <row r="4" spans="1:11" x14ac:dyDescent="0.25">
      <c r="A4" s="3">
        <v>2018</v>
      </c>
      <c r="B4" s="2" t="e">
        <f>HLOOKUP(A4,#REF!,28,0)</f>
        <v>#REF!</v>
      </c>
      <c r="C4" s="28" t="e">
        <f>HLOOKUP(A4,#REF!,26,0)</f>
        <v>#REF!</v>
      </c>
      <c r="D4" s="27" t="e">
        <f>HLOOKUP(A4,#REF!,38,0)/HLOOKUP(A4,#REF!,37,0)</f>
        <v>#REF!</v>
      </c>
    </row>
    <row r="5" spans="1:11" x14ac:dyDescent="0.25">
      <c r="A5" s="3">
        <f>A4+1</f>
        <v>2019</v>
      </c>
      <c r="B5" s="2" t="e">
        <f>HLOOKUP(A5,#REF!,28,0)</f>
        <v>#REF!</v>
      </c>
      <c r="C5" s="28" t="e">
        <f>HLOOKUP(A5,#REF!,26,0)</f>
        <v>#REF!</v>
      </c>
      <c r="D5" s="27" t="e">
        <f>HLOOKUP(A5,#REF!,38,0)/HLOOKUP(A5,#REF!,37,0)</f>
        <v>#REF!</v>
      </c>
    </row>
    <row r="6" spans="1:11" x14ac:dyDescent="0.25">
      <c r="A6" s="3">
        <f t="shared" ref="A6:A7" si="0">A5+1</f>
        <v>2020</v>
      </c>
      <c r="B6" s="2" t="e">
        <f>HLOOKUP(A6,#REF!,28,0)</f>
        <v>#REF!</v>
      </c>
      <c r="C6" s="28" t="e">
        <f>HLOOKUP(A6,#REF!,26,0)</f>
        <v>#REF!</v>
      </c>
      <c r="D6" s="27" t="e">
        <f>HLOOKUP(A6,#REF!,38,0)/HLOOKUP(A6,#REF!,37,0)</f>
        <v>#REF!</v>
      </c>
    </row>
    <row r="7" spans="1:11" x14ac:dyDescent="0.25">
      <c r="A7" s="3">
        <f t="shared" si="0"/>
        <v>2021</v>
      </c>
      <c r="B7" s="2" t="e">
        <f>HLOOKUP(A7,#REF!,28,0)</f>
        <v>#REF!</v>
      </c>
      <c r="C7" s="28" t="e">
        <f>HLOOKUP(A7,#REF!,26,0)</f>
        <v>#REF!</v>
      </c>
      <c r="D7" s="27" t="e">
        <f>HLOOKUP(A7,#REF!,38,0)/HLOOKUP(A7,#REF!,37,0)</f>
        <v>#REF!</v>
      </c>
    </row>
    <row r="8" spans="1:11" x14ac:dyDescent="0.25">
      <c r="A8" s="3">
        <f t="shared" ref="A8:A13" si="1">A7+1</f>
        <v>2022</v>
      </c>
      <c r="B8" s="2" t="e">
        <f>HLOOKUP(A8,#REF!,28,0)</f>
        <v>#REF!</v>
      </c>
      <c r="C8" s="28" t="e">
        <f>HLOOKUP(A8,#REF!,26,0)</f>
        <v>#REF!</v>
      </c>
      <c r="D8" s="27" t="e">
        <f>HLOOKUP(A8,#REF!,38,0)/HLOOKUP(A8,#REF!,37,0)</f>
        <v>#REF!</v>
      </c>
    </row>
    <row r="9" spans="1:11" x14ac:dyDescent="0.25">
      <c r="A9" s="3">
        <f t="shared" si="1"/>
        <v>2023</v>
      </c>
      <c r="B9" s="2" t="e">
        <f>HLOOKUP(A9,#REF!,28,0)</f>
        <v>#REF!</v>
      </c>
      <c r="C9" s="28" t="e">
        <f>HLOOKUP(A9,#REF!,26,0)</f>
        <v>#REF!</v>
      </c>
      <c r="D9" s="27" t="e">
        <f>HLOOKUP(A9,#REF!,38,0)/HLOOKUP(A9,#REF!,37,0)</f>
        <v>#REF!</v>
      </c>
    </row>
    <row r="10" spans="1:11" x14ac:dyDescent="0.25">
      <c r="A10" s="3">
        <f t="shared" si="1"/>
        <v>2024</v>
      </c>
      <c r="B10" s="2" t="e">
        <f>HLOOKUP(A10,#REF!,28,0)</f>
        <v>#REF!</v>
      </c>
      <c r="C10" s="28" t="e">
        <f>HLOOKUP(A10,#REF!,26,0)</f>
        <v>#REF!</v>
      </c>
      <c r="D10" s="27" t="e">
        <f>HLOOKUP(A10,#REF!,38,0)/HLOOKUP(A10,#REF!,37,0)</f>
        <v>#REF!</v>
      </c>
    </row>
    <row r="11" spans="1:11" x14ac:dyDescent="0.25">
      <c r="A11" s="3">
        <f t="shared" si="1"/>
        <v>2025</v>
      </c>
      <c r="B11" s="2" t="e">
        <f>HLOOKUP(A11,#REF!,28,0)</f>
        <v>#REF!</v>
      </c>
      <c r="C11" s="28" t="e">
        <f>HLOOKUP(A11,#REF!,26,0)</f>
        <v>#REF!</v>
      </c>
      <c r="D11" s="27" t="e">
        <f>HLOOKUP(A11,#REF!,38,0)/HLOOKUP(A11,#REF!,37,0)</f>
        <v>#REF!</v>
      </c>
    </row>
    <row r="12" spans="1:11" x14ac:dyDescent="0.25">
      <c r="A12" s="3">
        <f t="shared" si="1"/>
        <v>2026</v>
      </c>
      <c r="B12" s="2" t="e">
        <f>HLOOKUP(A12,#REF!,28,0)</f>
        <v>#REF!</v>
      </c>
      <c r="C12" s="28" t="e">
        <f>HLOOKUP(A12,#REF!,26,0)</f>
        <v>#REF!</v>
      </c>
      <c r="D12" s="27" t="e">
        <f>HLOOKUP(A12,#REF!,38,0)/HLOOKUP(A12,#REF!,37,0)</f>
        <v>#REF!</v>
      </c>
    </row>
    <row r="13" spans="1:11" x14ac:dyDescent="0.25">
      <c r="A13" s="3">
        <f t="shared" si="1"/>
        <v>2027</v>
      </c>
      <c r="B13" s="2" t="e">
        <f>HLOOKUP(A13,#REF!,28,0)</f>
        <v>#REF!</v>
      </c>
      <c r="C13" s="28" t="e">
        <f>HLOOKUP(A13,#REF!,26,0)</f>
        <v>#REF!</v>
      </c>
      <c r="D13" s="27" t="e">
        <f>HLOOKUP(A13,#REF!,38,0)/HLOOKUP(A13,#REF!,37,0)</f>
        <v>#REF!</v>
      </c>
    </row>
    <row r="15" spans="1:11" x14ac:dyDescent="0.25"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3" t="s">
        <v>20</v>
      </c>
      <c r="B16" s="4">
        <v>2018</v>
      </c>
      <c r="C16" s="4">
        <f>B16+1</f>
        <v>2019</v>
      </c>
      <c r="D16" s="4">
        <f t="shared" ref="D16:F16" si="2">C16+1</f>
        <v>2020</v>
      </c>
      <c r="E16" s="4">
        <f t="shared" si="2"/>
        <v>2021</v>
      </c>
      <c r="F16" s="4">
        <f t="shared" si="2"/>
        <v>2022</v>
      </c>
      <c r="G16" s="4">
        <f t="shared" ref="G16:K16" si="3">F16+1</f>
        <v>2023</v>
      </c>
      <c r="H16" s="4">
        <f t="shared" si="3"/>
        <v>2024</v>
      </c>
      <c r="I16" s="4">
        <f t="shared" si="3"/>
        <v>2025</v>
      </c>
      <c r="J16" s="4">
        <f t="shared" si="3"/>
        <v>2026</v>
      </c>
      <c r="K16" s="4">
        <f t="shared" si="3"/>
        <v>2027</v>
      </c>
    </row>
    <row r="17" spans="1:11" x14ac:dyDescent="0.25">
      <c r="A17" s="3">
        <v>2018</v>
      </c>
      <c r="B17" s="2" t="e">
        <f>-ROUND((0.8*VLOOKUP(B$16,$A$4:$D$13,2,0)*VLOOKUP(B$16,$A$4:$D$13,4,0))/VLOOKUP(B$16,$A$4:$C$13,3,0)/1000000,0)</f>
        <v>#REF!</v>
      </c>
      <c r="C17" s="2" t="e">
        <f>-ROUND(((0.8*VLOOKUP(C$16,$A$4:$D$13,2,0)+0.6*VLOOKUP(B$16,$A$4:$D$13,2,0))*VLOOKUP(C$16,$A$4:$D$13,4,0))/VLOOKUP(C$16,$A$4:$C$13,3,0)/1000000,0)</f>
        <v>#REF!</v>
      </c>
      <c r="D17" s="2" t="e">
        <f>-ROUND(((0.8*VLOOKUP(D$16,$A$4:$D$13,2,0)+0.6*VLOOKUP(C$16,$A$4:$D$13,2,0)+0.4*VLOOKUP(B$16,$A$4:$D$13,2,0))*VLOOKUP(D$16,$A$4:$D$13,4,0))/VLOOKUP(D$16,$A$4:$C$13,3,0)/1000000,0)</f>
        <v>#REF!</v>
      </c>
      <c r="E17" s="2" t="e">
        <f>-ROUND(((0.8*VLOOKUP(E$16,$A$4:$D$13,2,0)+0.6*VLOOKUP(D$16,$A$4:$D$13,2,0)+0.4*VLOOKUP(C$16,$A$4:$D$13,2,0)+0.2*VLOOKUP(B$16,$A$4:$D$13,2,0))*VLOOKUP(E$16,$A$4:$D$13,4,0))/VLOOKUP(E$16,$A$4:$C$13,3,0)/1000000,0)</f>
        <v>#REF!</v>
      </c>
      <c r="F17" s="2" t="e">
        <f>-ROUND(((0.8*VLOOKUP(F$16,$A$4:$D$13,2,0)+0.6*VLOOKUP(E$16,$A$4:$D$13,2,0)+0.4*VLOOKUP(D$16,$A$4:$D$13,2,0)+0.2*VLOOKUP(C$16,$A$4:$D$13,2,0))*VLOOKUP(F$16,$A$4:$D$13,4,0))/VLOOKUP(F$16,$A$4:$C$13,3,0)/1000000,0)</f>
        <v>#REF!</v>
      </c>
      <c r="G17" s="2" t="e">
        <f t="shared" ref="G17:K17" si="4">-ROUND(((0.8*VLOOKUP(G$16,$A$4:$D$13,2,0)+0.6*VLOOKUP(F$16,$A$4:$D$13,2,0)+0.4*VLOOKUP(E$16,$A$4:$D$13,2,0)+0.2*VLOOKUP(D$16,$A$4:$D$13,2,0))*VLOOKUP(G$16,$A$4:$D$13,4,0))/VLOOKUP(G$16,$A$4:$C$13,3,0)/1000000,0)</f>
        <v>#REF!</v>
      </c>
      <c r="H17" s="2" t="e">
        <f t="shared" si="4"/>
        <v>#REF!</v>
      </c>
      <c r="I17" s="2" t="e">
        <f t="shared" si="4"/>
        <v>#REF!</v>
      </c>
      <c r="J17" s="2" t="e">
        <f t="shared" si="4"/>
        <v>#REF!</v>
      </c>
      <c r="K17" s="2" t="e">
        <f t="shared" si="4"/>
        <v>#REF!</v>
      </c>
    </row>
    <row r="18" spans="1:11" x14ac:dyDescent="0.25">
      <c r="A18" s="3">
        <f>A17+1</f>
        <v>2019</v>
      </c>
      <c r="B18" s="5"/>
      <c r="C18" s="2" t="e">
        <f>-ROUND((0.8*VLOOKUP(C$16,$A$4:$D$13,2,0)*VLOOKUP(C$16,$A$4:$D$13,4,0))/VLOOKUP(C$16,$A$4:$C$13,3,0)/1000000,0)</f>
        <v>#REF!</v>
      </c>
      <c r="D18" s="2" t="e">
        <f>-ROUND(((0.8*VLOOKUP(D$16,$A$4:$D$13,2,0)+0.6*VLOOKUP(C$16,$A$4:$D$13,2,0))*VLOOKUP(D$16,$A$4:$D$13,4,0))/VLOOKUP(D$16,$A$4:$C$13,3,0)/1000000,0)</f>
        <v>#REF!</v>
      </c>
      <c r="E18" s="2" t="e">
        <f>-ROUND(((0.8*VLOOKUP(E$16,$A$4:$D$13,2,0)+0.6*VLOOKUP(D$16,$A$4:$D$13,2,0)+0.4*VLOOKUP(C$16,$A$4:$D$13,2,0))*VLOOKUP(E$16,$A$4:$D$13,4,0))/VLOOKUP(E$16,$A$4:$C$13,3,0)/1000000,0)</f>
        <v>#REF!</v>
      </c>
      <c r="F18" s="2" t="e">
        <f>-ROUND(((0.8*VLOOKUP(F$16,$A$4:$D$13,2,0)+0.6*VLOOKUP(E$16,$A$4:$D$13,2,0)+0.4*VLOOKUP(D$16,$A$4:$D$13,2,0)+0.2*VLOOKUP(C$16,$A$4:$D$13,2,0))*VLOOKUP(F$16,$A$4:$D$13,4,0))/VLOOKUP(F$16,$A$4:$C$13,3,0)/1000000,0)</f>
        <v>#REF!</v>
      </c>
      <c r="G18" s="2" t="e">
        <f>-ROUND(((0.8*VLOOKUP(G$16,$A$4:$D$13,2,0)+0.6*VLOOKUP(F$16,$A$4:$D$13,2,0)+0.4*VLOOKUP(E$16,$A$4:$D$13,2,0)+0.2*VLOOKUP(D$16,$A$4:$D$13,2,0))*VLOOKUP(G$16,$A$4:$D$13,4,0))/VLOOKUP(G$16,$A$4:$C$13,3,0)/1000000,0)</f>
        <v>#REF!</v>
      </c>
      <c r="H18" s="2" t="e">
        <f t="shared" ref="H18:K18" si="5">-ROUND(((0.8*VLOOKUP(H$16,$A$4:$D$13,2,0)+0.6*VLOOKUP(G$16,$A$4:$D$13,2,0)+0.4*VLOOKUP(F$16,$A$4:$D$13,2,0)+0.2*VLOOKUP(E$16,$A$4:$D$13,2,0))*VLOOKUP(H$16,$A$4:$D$13,4,0))/VLOOKUP(H$16,$A$4:$C$13,3,0)/1000000,0)</f>
        <v>#REF!</v>
      </c>
      <c r="I18" s="2" t="e">
        <f t="shared" si="5"/>
        <v>#REF!</v>
      </c>
      <c r="J18" s="2" t="e">
        <f t="shared" si="5"/>
        <v>#REF!</v>
      </c>
      <c r="K18" s="2" t="e">
        <f t="shared" si="5"/>
        <v>#REF!</v>
      </c>
    </row>
    <row r="19" spans="1:11" x14ac:dyDescent="0.25">
      <c r="A19" s="3">
        <f t="shared" ref="A19:A22" si="6">A18+1</f>
        <v>2020</v>
      </c>
      <c r="B19" s="5"/>
      <c r="C19" s="5"/>
      <c r="D19" s="2" t="e">
        <f>-ROUND((0.8*VLOOKUP(D$16,$A$4:$D$13,2,0)*VLOOKUP(D$16,$A$4:$D$13,4,0))/VLOOKUP(D$16,$A$4:$C$13,3,0)/1000000,0)</f>
        <v>#REF!</v>
      </c>
      <c r="E19" s="2" t="e">
        <f>-ROUND(((0.8*VLOOKUP(E$16,$A$4:$D$13,2,0)+0.6*VLOOKUP(D$16,$A$4:$D$13,2,0))*VLOOKUP(E$16,$A$4:$D$13,4,0))/VLOOKUP(E$16,$A$4:$C$13,3,0)/1000000,0)</f>
        <v>#REF!</v>
      </c>
      <c r="F19" s="2" t="e">
        <f>-ROUND(((0.8*VLOOKUP(F$16,$A$4:$D$13,2,0)+0.6*VLOOKUP(E$16,$A$4:$D$13,2,0)+0.4*VLOOKUP(D$16,$A$4:$D$13,2,0))*VLOOKUP(F$16,$A$4:$D$13,4,0))/VLOOKUP(F$16,$A$4:$C$13,3,0)/1000000,0)</f>
        <v>#REF!</v>
      </c>
      <c r="G19" s="2" t="e">
        <f>-ROUND(((0.8*VLOOKUP(G$16,$A$4:$D$13,2,0)+0.6*VLOOKUP(F$16,$A$4:$D$13,2,0)+0.4*VLOOKUP(E$16,$A$4:$D$13,2,0)+0.2*VLOOKUP(D$16,$A$4:$D$13,2,0))*VLOOKUP(G$16,$A$4:$D$13,4,0))/VLOOKUP(G$16,$A$4:$C$13,3,0)/1000000,0)</f>
        <v>#REF!</v>
      </c>
      <c r="H19" s="2" t="e">
        <f>-ROUND(((0.8*VLOOKUP(H$16,$A$4:$D$13,2,0)+0.6*VLOOKUP(G$16,$A$4:$D$13,2,0)+0.4*VLOOKUP(F$16,$A$4:$D$13,2,0)+0.2*VLOOKUP(E$16,$A$4:$D$13,2,0))*VLOOKUP(H$16,$A$4:$D$13,4,0))/VLOOKUP(H$16,$A$4:$C$13,3,0)/1000000,0)</f>
        <v>#REF!</v>
      </c>
      <c r="I19" s="2" t="e">
        <f t="shared" ref="I19:K19" si="7">-ROUND(((0.8*VLOOKUP(I$16,$A$4:$D$13,2,0)+0.6*VLOOKUP(H$16,$A$4:$D$13,2,0)+0.4*VLOOKUP(G$16,$A$4:$D$13,2,0)+0.2*VLOOKUP(F$16,$A$4:$D$13,2,0))*VLOOKUP(I$16,$A$4:$D$13,4,0))/VLOOKUP(I$16,$A$4:$C$13,3,0)/1000000,0)</f>
        <v>#REF!</v>
      </c>
      <c r="J19" s="2" t="e">
        <f t="shared" si="7"/>
        <v>#REF!</v>
      </c>
      <c r="K19" s="2" t="e">
        <f t="shared" si="7"/>
        <v>#REF!</v>
      </c>
    </row>
    <row r="20" spans="1:11" x14ac:dyDescent="0.25">
      <c r="A20" s="3">
        <f t="shared" si="6"/>
        <v>2021</v>
      </c>
      <c r="B20" s="5"/>
      <c r="C20" s="5"/>
      <c r="D20" s="5"/>
      <c r="E20" s="2" t="e">
        <f>-ROUND((0.8*VLOOKUP(E$16,$A$4:$D$13,2,0)*VLOOKUP(E$16,$A$4:$D$13,4,0))/VLOOKUP(E$16,$A$4:$C$13,3,0)/1000000,0)</f>
        <v>#REF!</v>
      </c>
      <c r="F20" s="2" t="e">
        <f>-ROUND(((0.8*VLOOKUP(F$16,$A$4:$D$13,2,0)+0.6*VLOOKUP(E$16,$A$4:$D$13,2,0))*VLOOKUP(F$16,$A$4:$D$13,4,0))/VLOOKUP(F$16,$A$4:$C$13,3,0)/1000000,0)</f>
        <v>#REF!</v>
      </c>
      <c r="G20" s="2" t="e">
        <f>-ROUND(((0.8*VLOOKUP(G$16,$A$4:$D$13,2,0)+0.6*VLOOKUP(F$16,$A$4:$D$13,2,0)+0.4*VLOOKUP(E$16,$A$4:$D$13,2,0))*VLOOKUP(G$16,$A$4:$D$13,4,0))/VLOOKUP(G$16,$A$4:$C$13,3,0)/1000000,0)</f>
        <v>#REF!</v>
      </c>
      <c r="H20" s="2" t="e">
        <f>-ROUND(((0.8*VLOOKUP(H$16,$A$4:$D$13,2,0)+0.6*VLOOKUP(G$16,$A$4:$D$13,2,0)+0.4*VLOOKUP(F$16,$A$4:$D$13,2,0)+0.2*VLOOKUP(E$16,$A$4:$D$13,2,0))*VLOOKUP(H$16,$A$4:$D$13,4,0))/VLOOKUP(H$16,$A$4:$C$13,3,0)/1000000,0)</f>
        <v>#REF!</v>
      </c>
      <c r="I20" s="2" t="e">
        <f>-ROUND(((0.8*VLOOKUP(I$16,$A$4:$D$13,2,0)+0.6*VLOOKUP(H$16,$A$4:$D$13,2,0)+0.4*VLOOKUP(G$16,$A$4:$D$13,2,0)+0.2*VLOOKUP(F$16,$A$4:$D$13,2,0))*VLOOKUP(I$16,$A$4:$D$13,4,0))/VLOOKUP(I$16,$A$4:$C$13,3,0)/1000000,0)</f>
        <v>#REF!</v>
      </c>
      <c r="J20" s="2" t="e">
        <f t="shared" ref="J20:K20" si="8">-ROUND(((0.8*VLOOKUP(J$16,$A$4:$D$13,2,0)+0.6*VLOOKUP(I$16,$A$4:$D$13,2,0)+0.4*VLOOKUP(H$16,$A$4:$D$13,2,0)+0.2*VLOOKUP(G$16,$A$4:$D$13,2,0))*VLOOKUP(J$16,$A$4:$D$13,4,0))/VLOOKUP(J$16,$A$4:$C$13,3,0)/1000000,0)</f>
        <v>#REF!</v>
      </c>
      <c r="K20" s="2" t="e">
        <f t="shared" si="8"/>
        <v>#REF!</v>
      </c>
    </row>
    <row r="21" spans="1:11" x14ac:dyDescent="0.25">
      <c r="A21" s="3">
        <f t="shared" si="6"/>
        <v>2022</v>
      </c>
      <c r="B21" s="5"/>
      <c r="C21" s="5"/>
      <c r="D21" s="5"/>
      <c r="E21" s="5"/>
      <c r="F21" s="2" t="e">
        <f>-ROUND((0.8*VLOOKUP(F$16,$A$4:$D$13,2,0)*VLOOKUP(F$16,$A$4:$D$13,4,0))/VLOOKUP(F$16,$A$4:$C$13,3,0)/1000000,0)</f>
        <v>#REF!</v>
      </c>
      <c r="G21" s="2" t="e">
        <f>-ROUND(((0.8*VLOOKUP(G$16,$A$4:$D$13,2,0)+0.6*VLOOKUP(F$16,$A$4:$D$13,2,0))*VLOOKUP(G$16,$A$4:$D$13,4,0))/VLOOKUP(G$16,$A$4:$C$13,3,0)/1000000,0)</f>
        <v>#REF!</v>
      </c>
      <c r="H21" s="2" t="e">
        <f>-ROUND(((0.8*VLOOKUP(H$16,$A$4:$D$13,2,0)+0.6*VLOOKUP(G$16,$A$4:$D$13,2,0)+0.4*VLOOKUP(F$16,$A$4:$D$13,2,0))*VLOOKUP(H$16,$A$4:$D$13,4,0))/VLOOKUP(H$16,$A$4:$C$13,3,0)/1000000,0)</f>
        <v>#REF!</v>
      </c>
      <c r="I21" s="2" t="e">
        <f>-ROUND(((0.8*VLOOKUP(I$16,$A$4:$D$13,2,0)+0.6*VLOOKUP(H$16,$A$4:$D$13,2,0)+0.4*VLOOKUP(G$16,$A$4:$D$13,2,0)+0.2*VLOOKUP(F$16,$A$4:$D$13,2,0))*VLOOKUP(I$16,$A$4:$D$13,4,0))/VLOOKUP(I$16,$A$4:$C$13,3,0)/1000000,0)</f>
        <v>#REF!</v>
      </c>
      <c r="J21" s="2" t="e">
        <f>-ROUND(((0.8*VLOOKUP(J$16,$A$4:$D$13,2,0)+0.6*VLOOKUP(I$16,$A$4:$D$13,2,0)+0.4*VLOOKUP(H$16,$A$4:$D$13,2,0)+0.2*VLOOKUP(G$16,$A$4:$D$13,2,0))*VLOOKUP(J$16,$A$4:$D$13,4,0))/VLOOKUP(J$16,$A$4:$C$13,3,0)/1000000,0)</f>
        <v>#REF!</v>
      </c>
      <c r="K21" s="2" t="e">
        <f>-ROUND(((0.8*VLOOKUP(K$16,$A$4:$D$13,2,0)+0.6*VLOOKUP(J$16,$A$4:$D$13,2,0)+0.4*VLOOKUP(I$16,$A$4:$D$13,2,0)+0.2*VLOOKUP(H$16,$A$4:$D$13,2,0))*VLOOKUP(K$16,$A$4:$D$13,4,0))/VLOOKUP(K$16,$A$4:$C$13,3,0)/1000000,0)</f>
        <v>#REF!</v>
      </c>
    </row>
    <row r="22" spans="1:11" x14ac:dyDescent="0.25">
      <c r="A22" s="3">
        <f t="shared" si="6"/>
        <v>2023</v>
      </c>
      <c r="B22" s="5"/>
      <c r="C22" s="5"/>
      <c r="D22" s="5"/>
      <c r="E22" s="5"/>
      <c r="F22" s="5"/>
      <c r="G22" s="2" t="e">
        <f>-ROUND((0.8*VLOOKUP(G$16,$A$4:$D$13,2,0)*VLOOKUP(G$16,$A$4:$D$13,4,0))/VLOOKUP(G$16,$A$4:$C$13,3,0)/1000000,0)</f>
        <v>#REF!</v>
      </c>
      <c r="H22" s="2" t="e">
        <f>-ROUND(((0.8*VLOOKUP(H$16,$A$4:$D$13,2,0)+0.6*VLOOKUP(G$16,$A$4:$D$13,2,0))*VLOOKUP(H$16,$A$4:$D$13,4,0))/VLOOKUP(H$16,$A$4:$C$13,3,0)/1000000,0)</f>
        <v>#REF!</v>
      </c>
      <c r="I22" s="2" t="e">
        <f>-ROUND(((0.8*VLOOKUP(I$16,$A$4:$D$13,2,0)+0.6*VLOOKUP(H$16,$A$4:$D$13,2,0)+0.4*VLOOKUP(G$16,$A$4:$D$13,2,0))*VLOOKUP(I$16,$A$4:$D$13,4,0))/VLOOKUP(I$16,$A$4:$C$13,3,0)/1000000,0)</f>
        <v>#REF!</v>
      </c>
      <c r="J22" s="2" t="e">
        <f>-ROUND(((0.8*VLOOKUP(J$16,$A$4:$D$13,2,0)+0.6*VLOOKUP(I$16,$A$4:$D$13,2,0)+0.4*VLOOKUP(H$16,$A$4:$D$13,2,0)+0.2*VLOOKUP(G$16,$A$4:$D$13,2,0))*VLOOKUP(J$16,$A$4:$D$13,4,0))/VLOOKUP(J$16,$A$4:$C$13,3,0)/1000000,0)</f>
        <v>#REF!</v>
      </c>
      <c r="K22" s="2" t="e">
        <f>-ROUND(((0.8*VLOOKUP(K$16,$A$4:$D$13,2,0)+0.6*VLOOKUP(J$16,$A$4:$D$13,2,0)+0.4*VLOOKUP(I$16,$A$4:$D$13,2,0)+0.2*VLOOKUP(H$16,$A$4:$D$13,2,0))*VLOOKUP(K$16,$A$4:$D$13,4,0))/VLOOKUP(K$16,$A$4:$C$13,3,0)/1000000,0)</f>
        <v>#REF!</v>
      </c>
    </row>
    <row r="24" spans="1:11" x14ac:dyDescent="0.25">
      <c r="D24" s="26"/>
    </row>
    <row r="25" spans="1:11" x14ac:dyDescent="0.25">
      <c r="D25" s="26"/>
    </row>
    <row r="26" spans="1:11" x14ac:dyDescent="0.25">
      <c r="D26" s="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W35"/>
  <sheetViews>
    <sheetView showGridLines="0" zoomScale="85" zoomScaleNormal="85" workbookViewId="0">
      <selection activeCell="I40" sqref="I40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3.7109375" bestFit="1" customWidth="1"/>
    <col min="6" max="6" width="2.7109375" customWidth="1"/>
    <col min="7" max="7" width="13.7109375" bestFit="1" customWidth="1"/>
    <col min="8" max="8" width="2.7109375" customWidth="1"/>
    <col min="9" max="9" width="13.7109375" bestFit="1" customWidth="1"/>
    <col min="10" max="10" width="2.7109375" customWidth="1"/>
    <col min="11" max="11" width="13.7109375" bestFit="1" customWidth="1"/>
    <col min="12" max="12" width="2.7109375" customWidth="1"/>
    <col min="13" max="13" width="14.42578125" bestFit="1" customWidth="1"/>
    <col min="14" max="14" width="2.7109375" customWidth="1"/>
    <col min="15" max="15" width="14.42578125" bestFit="1" customWidth="1"/>
    <col min="16" max="16" width="2.7109375" customWidth="1"/>
    <col min="17" max="17" width="14.42578125" bestFit="1" customWidth="1"/>
    <col min="18" max="18" width="2.7109375" customWidth="1"/>
    <col min="19" max="19" width="14.42578125" bestFit="1" customWidth="1"/>
    <col min="20" max="20" width="2.7109375" customWidth="1"/>
    <col min="21" max="21" width="14.42578125" bestFit="1" customWidth="1"/>
    <col min="22" max="22" width="2.7109375" customWidth="1"/>
    <col min="23" max="23" width="14.42578125" bestFit="1" customWidth="1"/>
  </cols>
  <sheetData>
    <row r="1" spans="1:23" ht="19.5" x14ac:dyDescent="0.3">
      <c r="A1" s="7" t="s">
        <v>3</v>
      </c>
      <c r="B1" s="6"/>
    </row>
    <row r="2" spans="1:23" ht="19.5" x14ac:dyDescent="0.3">
      <c r="A2" s="17" t="s">
        <v>15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5">
      <c r="A5" s="10" t="s">
        <v>4</v>
      </c>
      <c r="B5" s="11"/>
      <c r="C5" s="11"/>
      <c r="D5" s="11"/>
      <c r="E5" s="11">
        <v>2018</v>
      </c>
      <c r="F5" s="11"/>
      <c r="G5" s="11">
        <f>E5+1</f>
        <v>2019</v>
      </c>
      <c r="H5" s="11"/>
      <c r="I5" s="11">
        <f>G5+1</f>
        <v>2020</v>
      </c>
      <c r="J5" s="11"/>
      <c r="K5" s="11">
        <f>I5+1</f>
        <v>2021</v>
      </c>
      <c r="L5" s="11"/>
      <c r="M5" s="11">
        <f>K5+1</f>
        <v>2022</v>
      </c>
      <c r="N5" s="11"/>
      <c r="O5" s="11">
        <f>M5+1</f>
        <v>2023</v>
      </c>
      <c r="P5" s="11"/>
      <c r="Q5" s="11">
        <f>O5+1</f>
        <v>2024</v>
      </c>
      <c r="R5" s="11"/>
      <c r="S5" s="11">
        <f>Q5+1</f>
        <v>2025</v>
      </c>
      <c r="T5" s="11"/>
      <c r="U5" s="11">
        <f>S5+1</f>
        <v>2026</v>
      </c>
      <c r="V5" s="11"/>
      <c r="W5" s="11">
        <f>U5+1</f>
        <v>2027</v>
      </c>
    </row>
    <row r="6" spans="1:23" x14ac:dyDescent="0.25">
      <c r="B6" t="s">
        <v>0</v>
      </c>
      <c r="E6" s="12" t="e">
        <f>ROUND(HLOOKUP(E$5,#REF!,MATCH('2018 Summary'!$B6,#REF!,0),0),-3)</f>
        <v>#REF!</v>
      </c>
      <c r="G6" s="12" t="e">
        <f>ROUND(HLOOKUP(G$5,#REF!,MATCH('2018 Summary'!$B6,#REF!,0),0),-3)</f>
        <v>#REF!</v>
      </c>
      <c r="H6" s="12"/>
      <c r="I6" s="12" t="e">
        <f>ROUND(HLOOKUP(I$5,#REF!,MATCH('2018 Summary'!$B6,#REF!,0),0),-3)</f>
        <v>#REF!</v>
      </c>
      <c r="J6" s="12"/>
      <c r="K6" s="12" t="e">
        <f>ROUND(HLOOKUP(K$5,#REF!,MATCH('2018 Summary'!$B6,#REF!,0),0),-3)</f>
        <v>#REF!</v>
      </c>
      <c r="L6" s="12"/>
      <c r="M6" s="12" t="e">
        <f>ROUND(HLOOKUP(M$5,#REF!,MATCH('2018 Summary'!$B6,#REF!,0),0),-3)</f>
        <v>#REF!</v>
      </c>
      <c r="N6" s="12"/>
      <c r="O6" s="12" t="e">
        <f>ROUND(HLOOKUP(O$5,#REF!,MATCH('2018 Summary'!$B6,#REF!,0),0),-3)</f>
        <v>#REF!</v>
      </c>
      <c r="P6" s="12"/>
      <c r="Q6" s="12" t="e">
        <f>ROUND(HLOOKUP(Q$5,#REF!,MATCH('2018 Summary'!$B6,#REF!,0),0),-3)</f>
        <v>#REF!</v>
      </c>
      <c r="R6" s="12"/>
      <c r="S6" s="12" t="e">
        <f>ROUND(HLOOKUP(S$5,#REF!,MATCH('2018 Summary'!$B6,#REF!,0),0),-3)</f>
        <v>#REF!</v>
      </c>
      <c r="T6" s="12"/>
      <c r="U6" s="12" t="e">
        <f>ROUND(HLOOKUP(U$5,#REF!,MATCH('2018 Summary'!$B6,#REF!,0),0),-3)</f>
        <v>#REF!</v>
      </c>
      <c r="V6" s="12"/>
      <c r="W6" s="12" t="e">
        <f>ROUND(HLOOKUP(W$5,#REF!,MATCH('2018 Summary'!$B6,#REF!,0),0),-3)</f>
        <v>#REF!</v>
      </c>
    </row>
    <row r="7" spans="1:23" x14ac:dyDescent="0.25">
      <c r="B7" t="s">
        <v>1</v>
      </c>
      <c r="E7" s="13" t="e">
        <f>ROUND(HLOOKUP(E$5,#REF!,MATCH('2018 Summary'!$B7,#REF!,0),0),-3)</f>
        <v>#REF!</v>
      </c>
      <c r="G7" s="13" t="e">
        <f>ROUND(HLOOKUP(G$5,#REF!,MATCH('2018 Summary'!$B7,#REF!,0),0),-3)</f>
        <v>#REF!</v>
      </c>
      <c r="I7" s="13" t="e">
        <f>ROUND(HLOOKUP(I$5,#REF!,MATCH('2018 Summary'!$B7,#REF!,0),0),-3)</f>
        <v>#REF!</v>
      </c>
      <c r="K7" s="13" t="e">
        <f>ROUND(HLOOKUP(K$5,#REF!,MATCH('2018 Summary'!$B7,#REF!,0),0),-3)</f>
        <v>#REF!</v>
      </c>
      <c r="M7" s="13" t="e">
        <f>ROUND(HLOOKUP(M$5,#REF!,MATCH('2018 Summary'!$B7,#REF!,0),0),-3)</f>
        <v>#REF!</v>
      </c>
      <c r="O7" s="13" t="e">
        <f>ROUND(HLOOKUP(O$5,#REF!,MATCH('2018 Summary'!$B7,#REF!,0),0),-3)</f>
        <v>#REF!</v>
      </c>
      <c r="Q7" s="13" t="e">
        <f>ROUND(HLOOKUP(Q$5,#REF!,MATCH('2018 Summary'!$B7,#REF!,0),0),-3)</f>
        <v>#REF!</v>
      </c>
      <c r="S7" s="13" t="e">
        <f>ROUND(HLOOKUP(S$5,#REF!,MATCH('2018 Summary'!$B7,#REF!,0),0),-3)</f>
        <v>#REF!</v>
      </c>
      <c r="U7" s="13" t="e">
        <f>ROUND(HLOOKUP(U$5,#REF!,MATCH('2018 Summary'!$B7,#REF!,0),0),-3)</f>
        <v>#REF!</v>
      </c>
      <c r="W7" s="13" t="e">
        <f>ROUND(HLOOKUP(W$5,#REF!,MATCH('2018 Summary'!$B7,#REF!,0),0),-3)</f>
        <v>#REF!</v>
      </c>
    </row>
    <row r="8" spans="1:23" x14ac:dyDescent="0.25">
      <c r="B8" t="s">
        <v>2</v>
      </c>
      <c r="E8" s="13" t="e">
        <f>ROUND(HLOOKUP(E$5,#REF!,MATCH('2018 Summary'!$B8,#REF!,0),0),-3)</f>
        <v>#REF!</v>
      </c>
      <c r="G8" s="13" t="e">
        <f>ROUND(HLOOKUP(G$5,#REF!,MATCH('2018 Summary'!$B8,#REF!,0),0),-3)</f>
        <v>#REF!</v>
      </c>
      <c r="I8" s="13" t="e">
        <f>ROUND(HLOOKUP(I$5,#REF!,MATCH('2018 Summary'!$B8,#REF!,0),0),-3)</f>
        <v>#REF!</v>
      </c>
      <c r="K8" s="13" t="e">
        <f>ROUND(HLOOKUP(K$5,#REF!,MATCH('2018 Summary'!$B8,#REF!,0),0),-3)</f>
        <v>#REF!</v>
      </c>
      <c r="M8" s="13" t="e">
        <f>ROUND(HLOOKUP(M$5,#REF!,MATCH('2018 Summary'!$B8,#REF!,0),0),-3)</f>
        <v>#REF!</v>
      </c>
      <c r="O8" s="13" t="e">
        <f>ROUND(HLOOKUP(O$5,#REF!,MATCH('2018 Summary'!$B8,#REF!,0),0),-3)</f>
        <v>#REF!</v>
      </c>
      <c r="Q8" s="13" t="e">
        <f>ROUND(HLOOKUP(Q$5,#REF!,MATCH('2018 Summary'!$B8,#REF!,0),0),-3)</f>
        <v>#REF!</v>
      </c>
      <c r="S8" s="13" t="e">
        <f>ROUND(HLOOKUP(S$5,#REF!,MATCH('2018 Summary'!$B8,#REF!,0),0),-3)</f>
        <v>#REF!</v>
      </c>
      <c r="U8" s="13" t="e">
        <f>ROUND(HLOOKUP(U$5,#REF!,MATCH('2018 Summary'!$B8,#REF!,0),0),-3)</f>
        <v>#REF!</v>
      </c>
      <c r="W8" s="13" t="e">
        <f>ROUND(HLOOKUP(W$5,#REF!,MATCH('2018 Summary'!$B8,#REF!,0),0),-3)</f>
        <v>#REF!</v>
      </c>
    </row>
    <row r="9" spans="1:23" x14ac:dyDescent="0.25">
      <c r="B9" t="s">
        <v>5</v>
      </c>
    </row>
    <row r="10" spans="1:23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  <c r="O10" s="13">
        <v>0</v>
      </c>
      <c r="Q10" s="13">
        <v>0</v>
      </c>
      <c r="S10" s="13">
        <v>0</v>
      </c>
      <c r="U10" s="13">
        <v>0</v>
      </c>
      <c r="W10" s="13">
        <v>0</v>
      </c>
    </row>
    <row r="11" spans="1:23" x14ac:dyDescent="0.25">
      <c r="B11" s="20" t="s">
        <v>7</v>
      </c>
      <c r="C11" t="s">
        <v>7</v>
      </c>
      <c r="E11" s="13" t="e">
        <f>ROUND(HLOOKUP(E$5,#REF!,MATCH('2018 Summary'!$B11,#REF!,0),0),-3)</f>
        <v>#REF!</v>
      </c>
      <c r="G11" s="13" t="e">
        <f>ROUND(HLOOKUP(G$5,#REF!,MATCH('2018 Summary'!$B11,#REF!,0),0),-3)</f>
        <v>#REF!</v>
      </c>
      <c r="I11" s="13" t="e">
        <f>ROUND(HLOOKUP(I$5,#REF!,MATCH('2018 Summary'!$B11,#REF!,0),0),-3)</f>
        <v>#REF!</v>
      </c>
      <c r="K11" s="13" t="e">
        <f>ROUND(HLOOKUP(K$5,#REF!,MATCH('2018 Summary'!$B11,#REF!,0),0),-3)</f>
        <v>#REF!</v>
      </c>
      <c r="M11" s="13" t="e">
        <f>ROUND(HLOOKUP(M$5,#REF!,MATCH('2018 Summary'!$B11,#REF!,0),0),-3)</f>
        <v>#REF!</v>
      </c>
      <c r="O11" s="13" t="e">
        <f>ROUND(HLOOKUP(O$5,#REF!,MATCH('2018 Summary'!$B11,#REF!,0),0),-3)</f>
        <v>#REF!</v>
      </c>
      <c r="Q11" s="13" t="e">
        <f>ROUND(HLOOKUP(Q$5,#REF!,MATCH('2018 Summary'!$B11,#REF!,0),0),-3)</f>
        <v>#REF!</v>
      </c>
      <c r="S11" s="13" t="e">
        <f>ROUND(HLOOKUP(S$5,#REF!,MATCH('2018 Summary'!$B11,#REF!,0),0),-3)</f>
        <v>#REF!</v>
      </c>
      <c r="U11" s="13" t="e">
        <f>ROUND(HLOOKUP(U$5,#REF!,MATCH('2018 Summary'!$B11,#REF!,0),0),-3)</f>
        <v>#REF!</v>
      </c>
      <c r="W11" s="13" t="e">
        <f>ROUND(HLOOKUP(W$5,#REF!,MATCH('2018 Summary'!$B11,#REF!,0),0),-3)</f>
        <v>#REF!</v>
      </c>
    </row>
    <row r="12" spans="1:23" x14ac:dyDescent="0.25">
      <c r="B12" s="20" t="s">
        <v>8</v>
      </c>
      <c r="C12" t="s">
        <v>8</v>
      </c>
      <c r="E12" s="14" t="e">
        <f>ROUND(HLOOKUP(E$5,#REF!,MATCH('2018 Summary'!$B12,#REF!,0),0),-3)</f>
        <v>#REF!</v>
      </c>
      <c r="G12" s="14" t="e">
        <f>ROUND(HLOOKUP(G$5,#REF!,MATCH('2018 Summary'!$B12,#REF!,0),0),-3)</f>
        <v>#REF!</v>
      </c>
      <c r="I12" s="14" t="e">
        <f>ROUND(HLOOKUP(I$5,#REF!,MATCH('2018 Summary'!$B12,#REF!,0),0),-3)</f>
        <v>#REF!</v>
      </c>
      <c r="K12" s="14" t="e">
        <f>ROUND(HLOOKUP(K$5,#REF!,MATCH('2018 Summary'!$B12,#REF!,0),0),-3)</f>
        <v>#REF!</v>
      </c>
      <c r="M12" s="14" t="e">
        <f>ROUND(HLOOKUP(M$5,#REF!,MATCH('2018 Summary'!$B12,#REF!,0),0),-3)</f>
        <v>#REF!</v>
      </c>
      <c r="O12" s="14" t="e">
        <f>ROUND(HLOOKUP(O$5,#REF!,MATCH('2018 Summary'!$B12,#REF!,0),0),-3)</f>
        <v>#REF!</v>
      </c>
      <c r="Q12" s="14" t="e">
        <f>ROUND(HLOOKUP(Q$5,#REF!,MATCH('2018 Summary'!$B12,#REF!,0),0),-3)</f>
        <v>#REF!</v>
      </c>
      <c r="S12" s="14" t="e">
        <f>ROUND(HLOOKUP(S$5,#REF!,MATCH('2018 Summary'!$B12,#REF!,0),0),-3)</f>
        <v>#REF!</v>
      </c>
      <c r="U12" s="14" t="e">
        <f>ROUND(HLOOKUP(U$5,#REF!,MATCH('2018 Summary'!$B12,#REF!,0),0),-3)</f>
        <v>#REF!</v>
      </c>
      <c r="W12" s="14" t="e">
        <f>ROUND(HLOOKUP(W$5,#REF!,MATCH('2018 Summary'!$B12,#REF!,0),0),-3)</f>
        <v>#REF!</v>
      </c>
    </row>
    <row r="13" spans="1:23" x14ac:dyDescent="0.25">
      <c r="B13" t="s">
        <v>9</v>
      </c>
      <c r="E13" s="15" t="e">
        <f>SUM(E6:E12)</f>
        <v>#REF!</v>
      </c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  <c r="N13" s="15"/>
      <c r="O13" s="15" t="e">
        <f>SUM(O6:O12)</f>
        <v>#REF!</v>
      </c>
      <c r="P13" s="15"/>
      <c r="Q13" s="15" t="e">
        <f>SUM(Q6:Q12)</f>
        <v>#REF!</v>
      </c>
      <c r="R13" s="15"/>
      <c r="S13" s="15" t="e">
        <f>SUM(S6:S12)</f>
        <v>#REF!</v>
      </c>
      <c r="T13" s="15"/>
      <c r="U13" s="15" t="e">
        <f>SUM(U6:U12)</f>
        <v>#REF!</v>
      </c>
      <c r="V13" s="15"/>
      <c r="W13" s="15" t="e">
        <f>SUM(W6:W12)</f>
        <v>#REF!</v>
      </c>
    </row>
    <row r="15" spans="1:23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5">
      <c r="A16" s="10" t="s">
        <v>4</v>
      </c>
      <c r="B16" s="11"/>
      <c r="C16" s="11"/>
      <c r="D16" s="11"/>
      <c r="E16" s="11">
        <v>2018</v>
      </c>
      <c r="F16" s="11"/>
      <c r="G16" s="11">
        <f>E16+1</f>
        <v>2019</v>
      </c>
      <c r="H16" s="11"/>
      <c r="I16" s="11">
        <f>G16+1</f>
        <v>2020</v>
      </c>
      <c r="J16" s="11"/>
      <c r="K16" s="11">
        <f>I16+1</f>
        <v>2021</v>
      </c>
      <c r="L16" s="11"/>
      <c r="M16" s="11">
        <f>K16+1</f>
        <v>2022</v>
      </c>
      <c r="N16" s="11"/>
      <c r="O16" s="11">
        <f>M16+1</f>
        <v>2023</v>
      </c>
      <c r="P16" s="11"/>
      <c r="Q16" s="11">
        <f>O16+1</f>
        <v>2024</v>
      </c>
      <c r="R16" s="11"/>
      <c r="S16" s="11">
        <f>Q16+1</f>
        <v>2025</v>
      </c>
      <c r="T16" s="11"/>
      <c r="U16" s="11">
        <f>S16+1</f>
        <v>2026</v>
      </c>
      <c r="V16" s="11"/>
      <c r="W16" s="11">
        <f>U16+1</f>
        <v>2027</v>
      </c>
    </row>
    <row r="17" spans="1:23" x14ac:dyDescent="0.25">
      <c r="B17" t="s">
        <v>0</v>
      </c>
      <c r="E17" s="12" t="e">
        <f>ROUND(HLOOKUP(E$5,#REF!,MATCH('2018 Summary'!$B17,#REF!,0),0),-3)</f>
        <v>#REF!</v>
      </c>
      <c r="G17" s="12" t="e">
        <f>ROUND(HLOOKUP(G$5,#REF!,MATCH('2018 Summary'!$B17,#REF!,0),0),-3)</f>
        <v>#REF!</v>
      </c>
      <c r="H17" s="12"/>
      <c r="I17" s="12" t="e">
        <f>ROUND(HLOOKUP(I$5,#REF!,MATCH('2018 Summary'!$B17,#REF!,0),0),-3)</f>
        <v>#REF!</v>
      </c>
      <c r="J17" s="12"/>
      <c r="K17" s="12" t="e">
        <f>ROUND(HLOOKUP(K$5,#REF!,MATCH('2018 Summary'!$B17,#REF!,0),0),-3)</f>
        <v>#REF!</v>
      </c>
      <c r="L17" s="12"/>
      <c r="M17" s="12" t="e">
        <f>ROUND(HLOOKUP(M$5,#REF!,MATCH('2018 Summary'!$B17,#REF!,0),0),-3)</f>
        <v>#REF!</v>
      </c>
      <c r="N17" s="12"/>
      <c r="O17" s="12" t="e">
        <f>ROUND(HLOOKUP(O$5,#REF!,MATCH('2018 Summary'!$B17,#REF!,0),0),-3)</f>
        <v>#REF!</v>
      </c>
      <c r="P17" s="12"/>
      <c r="Q17" s="12" t="e">
        <f>ROUND(HLOOKUP(Q$5,#REF!,MATCH('2018 Summary'!$B17,#REF!,0),0),-3)</f>
        <v>#REF!</v>
      </c>
      <c r="R17" s="12"/>
      <c r="S17" s="12" t="e">
        <f>ROUND(HLOOKUP(S$5,#REF!,MATCH('2018 Summary'!$B17,#REF!,0),0),-3)</f>
        <v>#REF!</v>
      </c>
      <c r="T17" s="12"/>
      <c r="U17" s="12" t="e">
        <f>ROUND(HLOOKUP(U$5,#REF!,MATCH('2018 Summary'!$B17,#REF!,0),0),-3)</f>
        <v>#REF!</v>
      </c>
      <c r="V17" s="12"/>
      <c r="W17" s="12" t="e">
        <f>ROUND(HLOOKUP(W$5,#REF!,MATCH('2018 Summary'!$B17,#REF!,0),0),-3)</f>
        <v>#REF!</v>
      </c>
    </row>
    <row r="18" spans="1:23" x14ac:dyDescent="0.25">
      <c r="B18" t="s">
        <v>1</v>
      </c>
      <c r="E18" s="13" t="e">
        <f>ROUND(HLOOKUP(E$5,#REF!,MATCH('2018 Summary'!$B18,#REF!,0),0),-3)</f>
        <v>#REF!</v>
      </c>
      <c r="G18" s="13" t="e">
        <f>ROUND(HLOOKUP(G$5,#REF!,MATCH('2018 Summary'!$B18,#REF!,0),0),-3)</f>
        <v>#REF!</v>
      </c>
      <c r="I18" s="13" t="e">
        <f>ROUND(HLOOKUP(I$5,#REF!,MATCH('2018 Summary'!$B18,#REF!,0),0),-3)</f>
        <v>#REF!</v>
      </c>
      <c r="K18" s="13" t="e">
        <f>ROUND(HLOOKUP(K$5,#REF!,MATCH('2018 Summary'!$B18,#REF!,0),0),-3)</f>
        <v>#REF!</v>
      </c>
      <c r="M18" s="13" t="e">
        <f>ROUND(HLOOKUP(M$5,#REF!,MATCH('2018 Summary'!$B18,#REF!,0),0),-3)</f>
        <v>#REF!</v>
      </c>
      <c r="O18" s="13" t="e">
        <f>ROUND(HLOOKUP(O$5,#REF!,MATCH('2018 Summary'!$B18,#REF!,0),0),-3)</f>
        <v>#REF!</v>
      </c>
      <c r="Q18" s="13" t="e">
        <f>ROUND(HLOOKUP(Q$5,#REF!,MATCH('2018 Summary'!$B18,#REF!,0),0),-3)</f>
        <v>#REF!</v>
      </c>
      <c r="S18" s="13" t="e">
        <f>ROUND(HLOOKUP(S$5,#REF!,MATCH('2018 Summary'!$B18,#REF!,0),0),-3)</f>
        <v>#REF!</v>
      </c>
      <c r="U18" s="13" t="e">
        <f>ROUND(HLOOKUP(U$5,#REF!,MATCH('2018 Summary'!$B18,#REF!,0),0),-3)</f>
        <v>#REF!</v>
      </c>
      <c r="W18" s="13" t="e">
        <f>ROUND(HLOOKUP(W$5,#REF!,MATCH('2018 Summary'!$B18,#REF!,0),0),-3)</f>
        <v>#REF!</v>
      </c>
    </row>
    <row r="19" spans="1:23" x14ac:dyDescent="0.25">
      <c r="B19" t="s">
        <v>2</v>
      </c>
      <c r="E19" s="13" t="e">
        <f>ROUND(HLOOKUP(E$5,#REF!,MATCH('2018 Summary'!$B19,#REF!,0),0),-3)</f>
        <v>#REF!</v>
      </c>
      <c r="G19" s="13" t="e">
        <f>ROUND(HLOOKUP(G$5,#REF!,MATCH('2018 Summary'!$B19,#REF!,0),0),-3)</f>
        <v>#REF!</v>
      </c>
      <c r="I19" s="13" t="e">
        <f>ROUND(HLOOKUP(I$5,#REF!,MATCH('2018 Summary'!$B19,#REF!,0),0),-3)</f>
        <v>#REF!</v>
      </c>
      <c r="K19" s="13" t="e">
        <f>ROUND(HLOOKUP(K$5,#REF!,MATCH('2018 Summary'!$B19,#REF!,0),0),-3)</f>
        <v>#REF!</v>
      </c>
      <c r="M19" s="13" t="e">
        <f>ROUND(HLOOKUP(M$5,#REF!,MATCH('2018 Summary'!$B19,#REF!,0),0),-3)</f>
        <v>#REF!</v>
      </c>
      <c r="O19" s="13" t="e">
        <f>ROUND(HLOOKUP(O$5,#REF!,MATCH('2018 Summary'!$B19,#REF!,0),0),-3)</f>
        <v>#REF!</v>
      </c>
      <c r="Q19" s="13" t="e">
        <f>ROUND(HLOOKUP(Q$5,#REF!,MATCH('2018 Summary'!$B19,#REF!,0),0),-3)</f>
        <v>#REF!</v>
      </c>
      <c r="S19" s="13" t="e">
        <f>ROUND(HLOOKUP(S$5,#REF!,MATCH('2018 Summary'!$B19,#REF!,0),0),-3)</f>
        <v>#REF!</v>
      </c>
      <c r="U19" s="13" t="e">
        <f>ROUND(HLOOKUP(U$5,#REF!,MATCH('2018 Summary'!$B19,#REF!,0),0),-3)</f>
        <v>#REF!</v>
      </c>
      <c r="W19" s="13" t="e">
        <f>ROUND(HLOOKUP(W$5,#REF!,MATCH('2018 Summary'!$B19,#REF!,0),0),-3)</f>
        <v>#REF!</v>
      </c>
    </row>
    <row r="20" spans="1:23" x14ac:dyDescent="0.25">
      <c r="B20" t="s">
        <v>5</v>
      </c>
    </row>
    <row r="21" spans="1:23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  <c r="O21" s="13">
        <v>0</v>
      </c>
      <c r="Q21" s="13">
        <v>0</v>
      </c>
      <c r="S21" s="13">
        <v>0</v>
      </c>
      <c r="U21" s="13">
        <v>0</v>
      </c>
      <c r="W21" s="13">
        <v>0</v>
      </c>
    </row>
    <row r="22" spans="1:23" x14ac:dyDescent="0.25">
      <c r="B22" s="20" t="s">
        <v>7</v>
      </c>
      <c r="C22" t="s">
        <v>7</v>
      </c>
      <c r="E22" s="13" t="e">
        <f>ROUND(HLOOKUP(E$5,#REF!,MATCH('2018 Summary'!$B22,#REF!,0),0),-3)</f>
        <v>#REF!</v>
      </c>
      <c r="G22" s="13" t="e">
        <f>ROUND(HLOOKUP(G$5,#REF!,MATCH('2018 Summary'!$B22,#REF!,0),0),-3)</f>
        <v>#REF!</v>
      </c>
      <c r="I22" s="13" t="e">
        <f>ROUND(HLOOKUP(I$5,#REF!,MATCH('2018 Summary'!$B22,#REF!,0),0),-3)</f>
        <v>#REF!</v>
      </c>
      <c r="K22" s="13" t="e">
        <f>ROUND(HLOOKUP(K$5,#REF!,MATCH('2018 Summary'!$B22,#REF!,0),0),-3)</f>
        <v>#REF!</v>
      </c>
      <c r="M22" s="13" t="e">
        <f>ROUND(HLOOKUP(M$5,#REF!,MATCH('2018 Summary'!$B22,#REF!,0),0),-3)</f>
        <v>#REF!</v>
      </c>
      <c r="O22" s="13" t="e">
        <f>ROUND(HLOOKUP(O$5,#REF!,MATCH('2018 Summary'!$B22,#REF!,0),0),-3)</f>
        <v>#REF!</v>
      </c>
      <c r="Q22" s="13" t="e">
        <f>ROUND(HLOOKUP(Q$5,#REF!,MATCH('2018 Summary'!$B22,#REF!,0),0),-3)</f>
        <v>#REF!</v>
      </c>
      <c r="S22" s="13" t="e">
        <f>ROUND(HLOOKUP(S$5,#REF!,MATCH('2018 Summary'!$B22,#REF!,0),0),-3)</f>
        <v>#REF!</v>
      </c>
      <c r="U22" s="13" t="e">
        <f>ROUND(HLOOKUP(U$5,#REF!,MATCH('2018 Summary'!$B22,#REF!,0),0),-3)</f>
        <v>#REF!</v>
      </c>
      <c r="W22" s="13" t="e">
        <f>ROUND(HLOOKUP(W$5,#REF!,MATCH('2018 Summary'!$B22,#REF!,0),0),-3)</f>
        <v>#REF!</v>
      </c>
    </row>
    <row r="23" spans="1:23" x14ac:dyDescent="0.25">
      <c r="B23" s="20" t="s">
        <v>8</v>
      </c>
      <c r="C23" t="s">
        <v>8</v>
      </c>
      <c r="E23" s="14" t="e">
        <f>ROUND(HLOOKUP(E$5,#REF!,MATCH('2018 Summary'!$B23,#REF!,0),0),-3)</f>
        <v>#REF!</v>
      </c>
      <c r="G23" s="14" t="e">
        <f>ROUND(HLOOKUP(G$5,#REF!,MATCH('2018 Summary'!$B23,#REF!,0),0),-3)</f>
        <v>#REF!</v>
      </c>
      <c r="I23" s="14" t="e">
        <f>ROUND(HLOOKUP(I$5,#REF!,MATCH('2018 Summary'!$B23,#REF!,0),0),-3)</f>
        <v>#REF!</v>
      </c>
      <c r="K23" s="14" t="e">
        <f>ROUND(HLOOKUP(K$5,#REF!,MATCH('2018 Summary'!$B23,#REF!,0),0),-3)</f>
        <v>#REF!</v>
      </c>
      <c r="M23" s="14" t="e">
        <f>ROUND(HLOOKUP(M$5,#REF!,MATCH('2018 Summary'!$B23,#REF!,0),0),-3)</f>
        <v>#REF!</v>
      </c>
      <c r="O23" s="14" t="e">
        <f>ROUND(HLOOKUP(O$5,#REF!,MATCH('2018 Summary'!$B23,#REF!,0),0),-3)</f>
        <v>#REF!</v>
      </c>
      <c r="Q23" s="14" t="e">
        <f>ROUND(HLOOKUP(Q$5,#REF!,MATCH('2018 Summary'!$B23,#REF!,0),0),-3)</f>
        <v>#REF!</v>
      </c>
      <c r="S23" s="14" t="e">
        <f>ROUND(HLOOKUP(S$5,#REF!,MATCH('2018 Summary'!$B23,#REF!,0),0),-3)</f>
        <v>#REF!</v>
      </c>
      <c r="U23" s="14" t="e">
        <f>ROUND(HLOOKUP(U$5,#REF!,MATCH('2018 Summary'!$B23,#REF!,0),0),-3)</f>
        <v>#REF!</v>
      </c>
      <c r="W23" s="14" t="e">
        <f>ROUND(HLOOKUP(W$5,#REF!,MATCH('2018 Summary'!$B23,#REF!,0),0),-3)</f>
        <v>#REF!</v>
      </c>
    </row>
    <row r="24" spans="1:23" x14ac:dyDescent="0.25">
      <c r="B24" t="s">
        <v>9</v>
      </c>
      <c r="E24" s="15" t="e">
        <f>SUM(E17:E23)</f>
        <v>#REF!</v>
      </c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  <c r="N24" s="15"/>
      <c r="O24" s="15" t="e">
        <f>SUM(O17:O23)</f>
        <v>#REF!</v>
      </c>
      <c r="P24" s="15"/>
      <c r="Q24" s="15" t="e">
        <f>SUM(Q17:Q23)</f>
        <v>#REF!</v>
      </c>
      <c r="R24" s="15"/>
      <c r="S24" s="15" t="e">
        <f>SUM(S17:S23)</f>
        <v>#REF!</v>
      </c>
      <c r="T24" s="15"/>
      <c r="U24" s="15" t="e">
        <f>SUM(U17:U23)</f>
        <v>#REF!</v>
      </c>
      <c r="V24" s="15"/>
      <c r="W24" s="15" t="e">
        <f>SUM(W17:W23)</f>
        <v>#REF!</v>
      </c>
    </row>
    <row r="26" spans="1:23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25">
      <c r="A27" s="10" t="s">
        <v>4</v>
      </c>
      <c r="B27" s="11"/>
      <c r="C27" s="11"/>
      <c r="D27" s="11"/>
      <c r="E27" s="11">
        <v>2018</v>
      </c>
      <c r="F27" s="11"/>
      <c r="G27" s="11">
        <f>E27+1</f>
        <v>2019</v>
      </c>
      <c r="H27" s="11"/>
      <c r="I27" s="11">
        <f>G27+1</f>
        <v>2020</v>
      </c>
      <c r="J27" s="11"/>
      <c r="K27" s="11">
        <f>I27+1</f>
        <v>2021</v>
      </c>
      <c r="L27" s="11"/>
      <c r="M27" s="11">
        <f>K27+1</f>
        <v>2022</v>
      </c>
      <c r="N27" s="11"/>
      <c r="O27" s="11">
        <f>M27+1</f>
        <v>2023</v>
      </c>
      <c r="P27" s="11"/>
      <c r="Q27" s="11">
        <f>O27+1</f>
        <v>2024</v>
      </c>
      <c r="R27" s="11"/>
      <c r="S27" s="11">
        <f>Q27+1</f>
        <v>2025</v>
      </c>
      <c r="T27" s="11"/>
      <c r="U27" s="11">
        <f>S27+1</f>
        <v>2026</v>
      </c>
      <c r="V27" s="11"/>
      <c r="W27" s="11">
        <f>U27+1</f>
        <v>2027</v>
      </c>
    </row>
    <row r="28" spans="1:23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  <c r="O28" s="16" t="e">
        <f>O24-O13</f>
        <v>#REF!</v>
      </c>
      <c r="Q28" s="16" t="e">
        <f>Q24-Q13</f>
        <v>#REF!</v>
      </c>
      <c r="S28" s="16" t="e">
        <f>S24-S13</f>
        <v>#REF!</v>
      </c>
      <c r="U28" s="16" t="e">
        <f>U24-U13</f>
        <v>#REF!</v>
      </c>
      <c r="W28" s="16" t="e">
        <f>W24-W13</f>
        <v>#REF!</v>
      </c>
    </row>
    <row r="29" spans="1:23" x14ac:dyDescent="0.25">
      <c r="E29" s="16"/>
      <c r="G29" s="16"/>
      <c r="I29" s="16"/>
      <c r="K29" s="16"/>
      <c r="M29" s="16"/>
      <c r="O29" s="16"/>
      <c r="Q29" s="16"/>
      <c r="S29" s="16"/>
      <c r="U29" s="16"/>
      <c r="W29" s="16"/>
    </row>
    <row r="30" spans="1:23" x14ac:dyDescent="0.25">
      <c r="A30" s="1" t="s">
        <v>13</v>
      </c>
      <c r="E30" s="21"/>
    </row>
    <row r="31" spans="1:23" x14ac:dyDescent="0.25">
      <c r="A31" s="19" t="s">
        <v>16</v>
      </c>
    </row>
    <row r="32" spans="1:23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U35"/>
  <sheetViews>
    <sheetView showGridLines="0" zoomScale="115" zoomScaleNormal="115" workbookViewId="0">
      <selection activeCell="S28" sqref="S28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3.7109375" bestFit="1" customWidth="1"/>
    <col min="6" max="6" width="2.7109375" customWidth="1"/>
    <col min="7" max="7" width="13.7109375" bestFit="1" customWidth="1"/>
    <col min="8" max="8" width="2.7109375" customWidth="1"/>
    <col min="9" max="9" width="13.7109375" bestFit="1" customWidth="1"/>
    <col min="10" max="10" width="2.7109375" customWidth="1"/>
    <col min="11" max="11" width="14.42578125" bestFit="1" customWidth="1"/>
    <col min="12" max="12" width="2.7109375" customWidth="1"/>
    <col min="13" max="13" width="14.42578125" bestFit="1" customWidth="1"/>
    <col min="14" max="14" width="2.7109375" customWidth="1"/>
    <col min="15" max="15" width="14.42578125" bestFit="1" customWidth="1"/>
    <col min="16" max="16" width="2.7109375" customWidth="1"/>
    <col min="17" max="17" width="14.42578125" bestFit="1" customWidth="1"/>
    <col min="18" max="18" width="2.7109375" customWidth="1"/>
    <col min="19" max="19" width="14.42578125" bestFit="1" customWidth="1"/>
    <col min="20" max="20" width="2.7109375" customWidth="1"/>
    <col min="21" max="21" width="14.42578125" bestFit="1" customWidth="1"/>
  </cols>
  <sheetData>
    <row r="1" spans="1:21" ht="19.5" x14ac:dyDescent="0.3">
      <c r="A1" s="7" t="s">
        <v>3</v>
      </c>
      <c r="B1" s="6"/>
    </row>
    <row r="2" spans="1:21" ht="19.5" x14ac:dyDescent="0.3">
      <c r="A2" s="17" t="s">
        <v>26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1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A5" s="10" t="s">
        <v>4</v>
      </c>
      <c r="B5" s="11"/>
      <c r="C5" s="11"/>
      <c r="D5" s="11"/>
      <c r="E5" s="11">
        <v>2019</v>
      </c>
      <c r="F5" s="11"/>
      <c r="G5" s="11">
        <f>E5+1</f>
        <v>2020</v>
      </c>
      <c r="H5" s="11"/>
      <c r="I5" s="11">
        <f>G5+1</f>
        <v>2021</v>
      </c>
      <c r="J5" s="11"/>
      <c r="K5" s="11">
        <f>I5+1</f>
        <v>2022</v>
      </c>
      <c r="L5" s="11"/>
      <c r="M5" s="11">
        <f>K5+1</f>
        <v>2023</v>
      </c>
      <c r="N5" s="11"/>
      <c r="O5" s="11">
        <f>M5+1</f>
        <v>2024</v>
      </c>
      <c r="P5" s="11"/>
      <c r="Q5" s="11">
        <f>O5+1</f>
        <v>2025</v>
      </c>
      <c r="R5" s="11"/>
      <c r="S5" s="11">
        <f>Q5+1</f>
        <v>2026</v>
      </c>
      <c r="T5" s="11"/>
      <c r="U5" s="11">
        <f>S5+1</f>
        <v>2027</v>
      </c>
    </row>
    <row r="6" spans="1:21" x14ac:dyDescent="0.25">
      <c r="B6" t="s">
        <v>0</v>
      </c>
      <c r="E6" s="12" t="e">
        <f>ROUND(HLOOKUP(E$5,#REF!,MATCH('2019 Summary'!$B6,#REF!,0),0),-3)</f>
        <v>#REF!</v>
      </c>
      <c r="F6" s="12"/>
      <c r="G6" s="12" t="e">
        <f>ROUND(HLOOKUP(G$5,#REF!,MATCH('2019 Summary'!$B6,#REF!,0),0),-3)</f>
        <v>#REF!</v>
      </c>
      <c r="H6" s="12"/>
      <c r="I6" s="12" t="e">
        <f>ROUND(HLOOKUP(I$5,#REF!,MATCH('2019 Summary'!$B6,#REF!,0),0),-3)</f>
        <v>#REF!</v>
      </c>
      <c r="J6" s="12"/>
      <c r="K6" s="12" t="e">
        <f>ROUND(HLOOKUP(K$5,#REF!,MATCH('2019 Summary'!$B6,#REF!,0),0),-3)</f>
        <v>#REF!</v>
      </c>
      <c r="L6" s="12"/>
      <c r="M6" s="12" t="e">
        <f>ROUND(HLOOKUP(M$5,#REF!,MATCH('2019 Summary'!$B6,#REF!,0),0),-3)</f>
        <v>#REF!</v>
      </c>
      <c r="N6" s="12"/>
      <c r="O6" s="12" t="e">
        <f>ROUND(HLOOKUP(O$5,#REF!,MATCH('2019 Summary'!$B6,#REF!,0),0),-3)</f>
        <v>#REF!</v>
      </c>
      <c r="P6" s="12"/>
      <c r="Q6" s="12" t="e">
        <f>ROUND(HLOOKUP(Q$5,#REF!,MATCH('2019 Summary'!$B6,#REF!,0),0),-3)</f>
        <v>#REF!</v>
      </c>
      <c r="R6" s="12"/>
      <c r="S6" s="12" t="e">
        <f>ROUND(HLOOKUP(S$5,#REF!,MATCH('2019 Summary'!$B6,#REF!,0),0),-3)</f>
        <v>#REF!</v>
      </c>
      <c r="T6" s="12"/>
      <c r="U6" s="12" t="e">
        <f>ROUND(HLOOKUP(U$5,#REF!,MATCH('2019 Summary'!$B6,#REF!,0),0),-3)</f>
        <v>#REF!</v>
      </c>
    </row>
    <row r="7" spans="1:21" x14ac:dyDescent="0.25">
      <c r="B7" t="s">
        <v>1</v>
      </c>
      <c r="E7" s="13" t="e">
        <f>ROUND(HLOOKUP(E$5,#REF!,MATCH('2019 Summary'!$B7,#REF!,0),0),-3)</f>
        <v>#REF!</v>
      </c>
      <c r="G7" s="13" t="e">
        <f>ROUND(HLOOKUP(G$5,#REF!,MATCH('2019 Summary'!$B7,#REF!,0),0),-3)</f>
        <v>#REF!</v>
      </c>
      <c r="I7" s="13" t="e">
        <f>ROUND(HLOOKUP(I$5,#REF!,MATCH('2019 Summary'!$B7,#REF!,0),0),-3)</f>
        <v>#REF!</v>
      </c>
      <c r="K7" s="13" t="e">
        <f>ROUND(HLOOKUP(K$5,#REF!,MATCH('2019 Summary'!$B7,#REF!,0),0),-3)</f>
        <v>#REF!</v>
      </c>
      <c r="M7" s="13" t="e">
        <f>ROUND(HLOOKUP(M$5,#REF!,MATCH('2019 Summary'!$B7,#REF!,0),0),-3)</f>
        <v>#REF!</v>
      </c>
      <c r="O7" s="13" t="e">
        <f>ROUND(HLOOKUP(O$5,#REF!,MATCH('2019 Summary'!$B7,#REF!,0),0),-3)</f>
        <v>#REF!</v>
      </c>
      <c r="Q7" s="13" t="e">
        <f>ROUND(HLOOKUP(Q$5,#REF!,MATCH('2019 Summary'!$B7,#REF!,0),0),-3)</f>
        <v>#REF!</v>
      </c>
      <c r="S7" s="13" t="e">
        <f>ROUND(HLOOKUP(S$5,#REF!,MATCH('2019 Summary'!$B7,#REF!,0),0),-3)</f>
        <v>#REF!</v>
      </c>
      <c r="U7" s="13" t="e">
        <f>ROUND(HLOOKUP(U$5,#REF!,MATCH('2019 Summary'!$B7,#REF!,0),0),-3)</f>
        <v>#REF!</v>
      </c>
    </row>
    <row r="8" spans="1:21" x14ac:dyDescent="0.25">
      <c r="B8" t="s">
        <v>2</v>
      </c>
      <c r="E8" s="13" t="e">
        <f>ROUND(HLOOKUP(E$5,#REF!,MATCH('2019 Summary'!$B8,#REF!,0),0),-3)</f>
        <v>#REF!</v>
      </c>
      <c r="G8" s="13" t="e">
        <f>ROUND(HLOOKUP(G$5,#REF!,MATCH('2019 Summary'!$B8,#REF!,0),0),-3)</f>
        <v>#REF!</v>
      </c>
      <c r="I8" s="13" t="e">
        <f>ROUND(HLOOKUP(I$5,#REF!,MATCH('2019 Summary'!$B8,#REF!,0),0),-3)</f>
        <v>#REF!</v>
      </c>
      <c r="K8" s="13" t="e">
        <f>ROUND(HLOOKUP(K$5,#REF!,MATCH('2019 Summary'!$B8,#REF!,0),0),-3)</f>
        <v>#REF!</v>
      </c>
      <c r="M8" s="13" t="e">
        <f>ROUND(HLOOKUP(M$5,#REF!,MATCH('2019 Summary'!$B8,#REF!,0),0),-3)</f>
        <v>#REF!</v>
      </c>
      <c r="O8" s="13" t="e">
        <f>ROUND(HLOOKUP(O$5,#REF!,MATCH('2019 Summary'!$B8,#REF!,0),0),-3)</f>
        <v>#REF!</v>
      </c>
      <c r="Q8" s="13" t="e">
        <f>ROUND(HLOOKUP(Q$5,#REF!,MATCH('2019 Summary'!$B8,#REF!,0),0),-3)</f>
        <v>#REF!</v>
      </c>
      <c r="S8" s="13" t="e">
        <f>ROUND(HLOOKUP(S$5,#REF!,MATCH('2019 Summary'!$B8,#REF!,0),0),-3)</f>
        <v>#REF!</v>
      </c>
      <c r="U8" s="13" t="e">
        <f>ROUND(HLOOKUP(U$5,#REF!,MATCH('2019 Summary'!$B8,#REF!,0),0),-3)</f>
        <v>#REF!</v>
      </c>
    </row>
    <row r="9" spans="1:21" x14ac:dyDescent="0.25">
      <c r="B9" t="s">
        <v>5</v>
      </c>
    </row>
    <row r="10" spans="1:21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  <c r="O10" s="13">
        <v>0</v>
      </c>
      <c r="Q10" s="13">
        <v>0</v>
      </c>
      <c r="S10" s="13">
        <v>0</v>
      </c>
      <c r="U10" s="13">
        <v>0</v>
      </c>
    </row>
    <row r="11" spans="1:21" x14ac:dyDescent="0.25">
      <c r="B11" s="20" t="s">
        <v>7</v>
      </c>
      <c r="C11" t="s">
        <v>7</v>
      </c>
      <c r="E11" s="13" t="e">
        <f>ROUND(HLOOKUP(E$5,#REF!,MATCH('2019 Summary'!$B11,#REF!,0),0),-3)</f>
        <v>#REF!</v>
      </c>
      <c r="G11" s="13" t="e">
        <f>ROUND(HLOOKUP(G$5,#REF!,MATCH('2019 Summary'!$B11,#REF!,0),0),-3)</f>
        <v>#REF!</v>
      </c>
      <c r="I11" s="13" t="e">
        <f>ROUND(HLOOKUP(I$5,#REF!,MATCH('2019 Summary'!$B11,#REF!,0),0),-3)</f>
        <v>#REF!</v>
      </c>
      <c r="K11" s="13" t="e">
        <f>ROUND(HLOOKUP(K$5,#REF!,MATCH('2019 Summary'!$B11,#REF!,0),0),-3)</f>
        <v>#REF!</v>
      </c>
      <c r="M11" s="13" t="e">
        <f>ROUND(HLOOKUP(M$5,#REF!,MATCH('2019 Summary'!$B11,#REF!,0),0),-3)</f>
        <v>#REF!</v>
      </c>
      <c r="O11" s="13" t="e">
        <f>ROUND(HLOOKUP(O$5,#REF!,MATCH('2019 Summary'!$B11,#REF!,0),0),-3)</f>
        <v>#REF!</v>
      </c>
      <c r="Q11" s="13" t="e">
        <f>ROUND(HLOOKUP(Q$5,#REF!,MATCH('2019 Summary'!$B11,#REF!,0),0),-3)</f>
        <v>#REF!</v>
      </c>
      <c r="S11" s="13" t="e">
        <f>ROUND(HLOOKUP(S$5,#REF!,MATCH('2019 Summary'!$B11,#REF!,0),0),-3)</f>
        <v>#REF!</v>
      </c>
      <c r="U11" s="13" t="e">
        <f>ROUND(HLOOKUP(U$5,#REF!,MATCH('2019 Summary'!$B11,#REF!,0),0),-3)</f>
        <v>#REF!</v>
      </c>
    </row>
    <row r="12" spans="1:21" x14ac:dyDescent="0.25">
      <c r="B12" s="20" t="s">
        <v>8</v>
      </c>
      <c r="C12" t="s">
        <v>8</v>
      </c>
      <c r="E12" s="14" t="e">
        <f>ROUND(HLOOKUP(E$5,#REF!,MATCH('2019 Summary'!$B12,#REF!,0),0),-3)</f>
        <v>#REF!</v>
      </c>
      <c r="G12" s="14" t="e">
        <f>ROUND(HLOOKUP(G$5,#REF!,MATCH('2019 Summary'!$B12,#REF!,0),0),-3)</f>
        <v>#REF!</v>
      </c>
      <c r="I12" s="14" t="e">
        <f>ROUND(HLOOKUP(I$5,#REF!,MATCH('2019 Summary'!$B12,#REF!,0),0),-3)</f>
        <v>#REF!</v>
      </c>
      <c r="K12" s="14" t="e">
        <f>ROUND(HLOOKUP(K$5,#REF!,MATCH('2019 Summary'!$B12,#REF!,0),0),-3)</f>
        <v>#REF!</v>
      </c>
      <c r="M12" s="14" t="e">
        <f>ROUND(HLOOKUP(M$5,#REF!,MATCH('2019 Summary'!$B12,#REF!,0),0),-3)</f>
        <v>#REF!</v>
      </c>
      <c r="O12" s="14" t="e">
        <f>ROUND(HLOOKUP(O$5,#REF!,MATCH('2019 Summary'!$B12,#REF!,0),0),-3)</f>
        <v>#REF!</v>
      </c>
      <c r="Q12" s="14" t="e">
        <f>ROUND(HLOOKUP(Q$5,#REF!,MATCH('2019 Summary'!$B12,#REF!,0),0),-3)</f>
        <v>#REF!</v>
      </c>
      <c r="S12" s="14" t="e">
        <f>ROUND(HLOOKUP(S$5,#REF!,MATCH('2019 Summary'!$B12,#REF!,0),0),-3)</f>
        <v>#REF!</v>
      </c>
      <c r="U12" s="14" t="e">
        <f>ROUND(HLOOKUP(U$5,#REF!,MATCH('2019 Summary'!$B12,#REF!,0),0),-3)</f>
        <v>#REF!</v>
      </c>
    </row>
    <row r="13" spans="1:21" x14ac:dyDescent="0.25">
      <c r="B13" t="s">
        <v>9</v>
      </c>
      <c r="E13" s="15" t="e">
        <f>SUM(E6:E12)</f>
        <v>#REF!</v>
      </c>
      <c r="F13" s="15"/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  <c r="N13" s="15"/>
      <c r="O13" s="15" t="e">
        <f>SUM(O6:O12)</f>
        <v>#REF!</v>
      </c>
      <c r="P13" s="15"/>
      <c r="Q13" s="15" t="e">
        <f>SUM(Q6:Q12)</f>
        <v>#REF!</v>
      </c>
      <c r="R13" s="15"/>
      <c r="S13" s="15" t="e">
        <f>SUM(S6:S12)</f>
        <v>#REF!</v>
      </c>
      <c r="T13" s="15"/>
      <c r="U13" s="15" t="e">
        <f>SUM(U6:U12)</f>
        <v>#REF!</v>
      </c>
    </row>
    <row r="15" spans="1:21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10" t="s">
        <v>4</v>
      </c>
      <c r="B16" s="11"/>
      <c r="C16" s="11"/>
      <c r="D16" s="11"/>
      <c r="E16" s="11">
        <v>2019</v>
      </c>
      <c r="F16" s="11"/>
      <c r="G16" s="11">
        <f>E16+1</f>
        <v>2020</v>
      </c>
      <c r="H16" s="11"/>
      <c r="I16" s="11">
        <f>G16+1</f>
        <v>2021</v>
      </c>
      <c r="J16" s="11"/>
      <c r="K16" s="11">
        <f>I16+1</f>
        <v>2022</v>
      </c>
      <c r="L16" s="11"/>
      <c r="M16" s="11">
        <f>K16+1</f>
        <v>2023</v>
      </c>
      <c r="N16" s="11"/>
      <c r="O16" s="11">
        <f>M16+1</f>
        <v>2024</v>
      </c>
      <c r="P16" s="11"/>
      <c r="Q16" s="11">
        <f>O16+1</f>
        <v>2025</v>
      </c>
      <c r="R16" s="11"/>
      <c r="S16" s="11">
        <f>Q16+1</f>
        <v>2026</v>
      </c>
      <c r="T16" s="11"/>
      <c r="U16" s="11">
        <f>S16+1</f>
        <v>2027</v>
      </c>
    </row>
    <row r="17" spans="1:21" x14ac:dyDescent="0.25">
      <c r="B17" t="s">
        <v>0</v>
      </c>
      <c r="E17" s="12" t="e">
        <f>ROUND(HLOOKUP(E$5,#REF!,MATCH('2019 Summary'!$B17,#REF!,0),0),-3)</f>
        <v>#REF!</v>
      </c>
      <c r="F17" s="12"/>
      <c r="G17" s="12" t="e">
        <f>ROUND(HLOOKUP(G$5,#REF!,MATCH('2019 Summary'!$B17,#REF!,0),0),-3)</f>
        <v>#REF!</v>
      </c>
      <c r="H17" s="12"/>
      <c r="I17" s="12" t="e">
        <f>ROUND(HLOOKUP(I$5,#REF!,MATCH('2019 Summary'!$B17,#REF!,0),0),-3)</f>
        <v>#REF!</v>
      </c>
      <c r="J17" s="12"/>
      <c r="K17" s="12" t="e">
        <f>ROUND(HLOOKUP(K$5,#REF!,MATCH('2019 Summary'!$B17,#REF!,0),0),-3)</f>
        <v>#REF!</v>
      </c>
      <c r="L17" s="12"/>
      <c r="M17" s="12" t="e">
        <f>ROUND(HLOOKUP(M$5,#REF!,MATCH('2019 Summary'!$B17,#REF!,0),0),-3)</f>
        <v>#REF!</v>
      </c>
      <c r="N17" s="12"/>
      <c r="O17" s="12" t="e">
        <f>ROUND(HLOOKUP(O$5,#REF!,MATCH('2019 Summary'!$B17,#REF!,0),0),-3)</f>
        <v>#REF!</v>
      </c>
      <c r="P17" s="12"/>
      <c r="Q17" s="12" t="e">
        <f>ROUND(HLOOKUP(Q$5,#REF!,MATCH('2019 Summary'!$B17,#REF!,0),0),-3)</f>
        <v>#REF!</v>
      </c>
      <c r="R17" s="12"/>
      <c r="S17" s="12" t="e">
        <f>ROUND(HLOOKUP(S$5,#REF!,MATCH('2019 Summary'!$B17,#REF!,0),0),-3)</f>
        <v>#REF!</v>
      </c>
      <c r="T17" s="12"/>
      <c r="U17" s="12" t="e">
        <f>ROUND(HLOOKUP(U$5,#REF!,MATCH('2019 Summary'!$B17,#REF!,0),0),-3)</f>
        <v>#REF!</v>
      </c>
    </row>
    <row r="18" spans="1:21" x14ac:dyDescent="0.25">
      <c r="B18" t="s">
        <v>1</v>
      </c>
      <c r="E18" s="13" t="e">
        <f>ROUND(HLOOKUP(E$5,#REF!,MATCH('2019 Summary'!$B18,#REF!,0),0),-3)</f>
        <v>#REF!</v>
      </c>
      <c r="G18" s="13" t="e">
        <f>ROUND(HLOOKUP(G$5,#REF!,MATCH('2019 Summary'!$B18,#REF!,0),0),-3)</f>
        <v>#REF!</v>
      </c>
      <c r="I18" s="13" t="e">
        <f>ROUND(HLOOKUP(I$5,#REF!,MATCH('2019 Summary'!$B18,#REF!,0),0),-3)</f>
        <v>#REF!</v>
      </c>
      <c r="K18" s="13" t="e">
        <f>ROUND(HLOOKUP(K$5,#REF!,MATCH('2019 Summary'!$B18,#REF!,0),0),-3)</f>
        <v>#REF!</v>
      </c>
      <c r="M18" s="13" t="e">
        <f>ROUND(HLOOKUP(M$5,#REF!,MATCH('2019 Summary'!$B18,#REF!,0),0),-3)</f>
        <v>#REF!</v>
      </c>
      <c r="O18" s="13" t="e">
        <f>ROUND(HLOOKUP(O$5,#REF!,MATCH('2019 Summary'!$B18,#REF!,0),0),-3)</f>
        <v>#REF!</v>
      </c>
      <c r="Q18" s="13" t="e">
        <f>ROUND(HLOOKUP(Q$5,#REF!,MATCH('2019 Summary'!$B18,#REF!,0),0),-3)</f>
        <v>#REF!</v>
      </c>
      <c r="S18" s="13" t="e">
        <f>ROUND(HLOOKUP(S$5,#REF!,MATCH('2019 Summary'!$B18,#REF!,0),0),-3)</f>
        <v>#REF!</v>
      </c>
      <c r="U18" s="13" t="e">
        <f>ROUND(HLOOKUP(U$5,#REF!,MATCH('2019 Summary'!$B18,#REF!,0),0),-3)</f>
        <v>#REF!</v>
      </c>
    </row>
    <row r="19" spans="1:21" x14ac:dyDescent="0.25">
      <c r="B19" t="s">
        <v>2</v>
      </c>
      <c r="E19" s="13" t="e">
        <f>ROUND(HLOOKUP(E$5,#REF!,MATCH('2019 Summary'!$B19,#REF!,0),0),-3)</f>
        <v>#REF!</v>
      </c>
      <c r="G19" s="13" t="e">
        <f>ROUND(HLOOKUP(G$5,#REF!,MATCH('2019 Summary'!$B19,#REF!,0),0),-3)</f>
        <v>#REF!</v>
      </c>
      <c r="I19" s="13" t="e">
        <f>ROUND(HLOOKUP(I$5,#REF!,MATCH('2019 Summary'!$B19,#REF!,0),0),-3)</f>
        <v>#REF!</v>
      </c>
      <c r="K19" s="13" t="e">
        <f>ROUND(HLOOKUP(K$5,#REF!,MATCH('2019 Summary'!$B19,#REF!,0),0),-3)</f>
        <v>#REF!</v>
      </c>
      <c r="M19" s="13" t="e">
        <f>ROUND(HLOOKUP(M$5,#REF!,MATCH('2019 Summary'!$B19,#REF!,0),0),-3)</f>
        <v>#REF!</v>
      </c>
      <c r="O19" s="13" t="e">
        <f>ROUND(HLOOKUP(O$5,#REF!,MATCH('2019 Summary'!$B19,#REF!,0),0),-3)</f>
        <v>#REF!</v>
      </c>
      <c r="Q19" s="13" t="e">
        <f>ROUND(HLOOKUP(Q$5,#REF!,MATCH('2019 Summary'!$B19,#REF!,0),0),-3)</f>
        <v>#REF!</v>
      </c>
      <c r="S19" s="13" t="e">
        <f>ROUND(HLOOKUP(S$5,#REF!,MATCH('2019 Summary'!$B19,#REF!,0),0),-3)</f>
        <v>#REF!</v>
      </c>
      <c r="U19" s="13" t="e">
        <f>ROUND(HLOOKUP(U$5,#REF!,MATCH('2019 Summary'!$B19,#REF!,0),0),-3)</f>
        <v>#REF!</v>
      </c>
    </row>
    <row r="20" spans="1:21" x14ac:dyDescent="0.25">
      <c r="B20" t="s">
        <v>5</v>
      </c>
    </row>
    <row r="21" spans="1:21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  <c r="O21" s="13">
        <v>0</v>
      </c>
      <c r="Q21" s="13">
        <v>0</v>
      </c>
      <c r="S21" s="13">
        <v>0</v>
      </c>
      <c r="U21" s="13">
        <v>0</v>
      </c>
    </row>
    <row r="22" spans="1:21" x14ac:dyDescent="0.25">
      <c r="B22" s="20" t="s">
        <v>7</v>
      </c>
      <c r="C22" t="s">
        <v>7</v>
      </c>
      <c r="E22" s="13" t="e">
        <f>ROUND(HLOOKUP(E$5,#REF!,MATCH('2019 Summary'!$B22,#REF!,0),0),-3)</f>
        <v>#REF!</v>
      </c>
      <c r="G22" s="13" t="e">
        <f>ROUND(HLOOKUP(G$5,#REF!,MATCH('2019 Summary'!$B22,#REF!,0),0),-3)</f>
        <v>#REF!</v>
      </c>
      <c r="I22" s="13" t="e">
        <f>ROUND(HLOOKUP(I$5,#REF!,MATCH('2019 Summary'!$B22,#REF!,0),0),-3)</f>
        <v>#REF!</v>
      </c>
      <c r="K22" s="13" t="e">
        <f>ROUND(HLOOKUP(K$5,#REF!,MATCH('2019 Summary'!$B22,#REF!,0),0),-3)</f>
        <v>#REF!</v>
      </c>
      <c r="M22" s="13" t="e">
        <f>ROUND(HLOOKUP(M$5,#REF!,MATCH('2019 Summary'!$B22,#REF!,0),0),-3)</f>
        <v>#REF!</v>
      </c>
      <c r="O22" s="13" t="e">
        <f>ROUND(HLOOKUP(O$5,#REF!,MATCH('2019 Summary'!$B22,#REF!,0),0),-3)</f>
        <v>#REF!</v>
      </c>
      <c r="Q22" s="13" t="e">
        <f>ROUND(HLOOKUP(Q$5,#REF!,MATCH('2019 Summary'!$B22,#REF!,0),0),-3)</f>
        <v>#REF!</v>
      </c>
      <c r="S22" s="13" t="e">
        <f>ROUND(HLOOKUP(S$5,#REF!,MATCH('2019 Summary'!$B22,#REF!,0),0),-3)</f>
        <v>#REF!</v>
      </c>
      <c r="U22" s="13" t="e">
        <f>ROUND(HLOOKUP(U$5,#REF!,MATCH('2019 Summary'!$B22,#REF!,0),0),-3)</f>
        <v>#REF!</v>
      </c>
    </row>
    <row r="23" spans="1:21" x14ac:dyDescent="0.25">
      <c r="B23" s="20" t="s">
        <v>8</v>
      </c>
      <c r="C23" t="s">
        <v>8</v>
      </c>
      <c r="E23" s="14" t="e">
        <f>ROUND(HLOOKUP(E$5,#REF!,MATCH('2019 Summary'!$B23,#REF!,0),0),-3)</f>
        <v>#REF!</v>
      </c>
      <c r="G23" s="14" t="e">
        <f>ROUND(HLOOKUP(G$5,#REF!,MATCH('2019 Summary'!$B23,#REF!,0),0),-3)</f>
        <v>#REF!</v>
      </c>
      <c r="I23" s="14" t="e">
        <f>ROUND(HLOOKUP(I$5,#REF!,MATCH('2019 Summary'!$B23,#REF!,0),0),-3)</f>
        <v>#REF!</v>
      </c>
      <c r="K23" s="14" t="e">
        <f>ROUND(HLOOKUP(K$5,#REF!,MATCH('2019 Summary'!$B23,#REF!,0),0),-3)</f>
        <v>#REF!</v>
      </c>
      <c r="M23" s="14" t="e">
        <f>ROUND(HLOOKUP(M$5,#REF!,MATCH('2019 Summary'!$B23,#REF!,0),0),-3)</f>
        <v>#REF!</v>
      </c>
      <c r="O23" s="14" t="e">
        <f>ROUND(HLOOKUP(O$5,#REF!,MATCH('2019 Summary'!$B23,#REF!,0),0),-3)</f>
        <v>#REF!</v>
      </c>
      <c r="Q23" s="14" t="e">
        <f>ROUND(HLOOKUP(Q$5,#REF!,MATCH('2019 Summary'!$B23,#REF!,0),0),-3)</f>
        <v>#REF!</v>
      </c>
      <c r="S23" s="14" t="e">
        <f>ROUND(HLOOKUP(S$5,#REF!,MATCH('2019 Summary'!$B23,#REF!,0),0),-3)</f>
        <v>#REF!</v>
      </c>
      <c r="U23" s="14" t="e">
        <f>ROUND(HLOOKUP(U$5,#REF!,MATCH('2019 Summary'!$B23,#REF!,0),0),-3)</f>
        <v>#REF!</v>
      </c>
    </row>
    <row r="24" spans="1:21" x14ac:dyDescent="0.25">
      <c r="B24" t="s">
        <v>9</v>
      </c>
      <c r="E24" s="15" t="e">
        <f>SUM(E17:E23)</f>
        <v>#REF!</v>
      </c>
      <c r="F24" s="15"/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  <c r="N24" s="15"/>
      <c r="O24" s="15" t="e">
        <f>SUM(O17:O23)</f>
        <v>#REF!</v>
      </c>
      <c r="P24" s="15"/>
      <c r="Q24" s="15" t="e">
        <f>SUM(Q17:Q23)</f>
        <v>#REF!</v>
      </c>
      <c r="R24" s="15"/>
      <c r="S24" s="15" t="e">
        <f>SUM(S17:S23)</f>
        <v>#REF!</v>
      </c>
      <c r="T24" s="15"/>
      <c r="U24" s="15" t="e">
        <f>SUM(U17:U23)</f>
        <v>#REF!</v>
      </c>
    </row>
    <row r="26" spans="1:21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10" t="s">
        <v>4</v>
      </c>
      <c r="B27" s="11"/>
      <c r="C27" s="11"/>
      <c r="D27" s="11"/>
      <c r="E27" s="11">
        <v>2019</v>
      </c>
      <c r="F27" s="11"/>
      <c r="G27" s="11">
        <f>E27+1</f>
        <v>2020</v>
      </c>
      <c r="H27" s="11"/>
      <c r="I27" s="11">
        <f>G27+1</f>
        <v>2021</v>
      </c>
      <c r="J27" s="11"/>
      <c r="K27" s="11">
        <f>I27+1</f>
        <v>2022</v>
      </c>
      <c r="L27" s="11"/>
      <c r="M27" s="11">
        <f>K27+1</f>
        <v>2023</v>
      </c>
      <c r="N27" s="11"/>
      <c r="O27" s="11">
        <f>M27+1</f>
        <v>2024</v>
      </c>
      <c r="P27" s="11"/>
      <c r="Q27" s="11">
        <f>O27+1</f>
        <v>2025</v>
      </c>
      <c r="R27" s="11"/>
      <c r="S27" s="11">
        <f>Q27+1</f>
        <v>2026</v>
      </c>
      <c r="T27" s="11"/>
      <c r="U27" s="11">
        <f>S27+1</f>
        <v>2027</v>
      </c>
    </row>
    <row r="28" spans="1:21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  <c r="O28" s="16" t="e">
        <f>O24-O13</f>
        <v>#REF!</v>
      </c>
      <c r="Q28" s="16" t="e">
        <f>Q24-Q13</f>
        <v>#REF!</v>
      </c>
      <c r="S28" s="16" t="e">
        <f>S24-S13</f>
        <v>#REF!</v>
      </c>
      <c r="U28" s="16" t="e">
        <f>U24-U13</f>
        <v>#REF!</v>
      </c>
    </row>
    <row r="29" spans="1:21" x14ac:dyDescent="0.25">
      <c r="E29" s="16"/>
      <c r="G29" s="16"/>
      <c r="I29" s="16"/>
      <c r="K29" s="16"/>
      <c r="M29" s="16"/>
      <c r="O29" s="16"/>
      <c r="Q29" s="16"/>
      <c r="S29" s="16"/>
      <c r="U29" s="16"/>
    </row>
    <row r="30" spans="1:21" x14ac:dyDescent="0.25">
      <c r="A30" s="1" t="s">
        <v>13</v>
      </c>
    </row>
    <row r="31" spans="1:21" x14ac:dyDescent="0.25">
      <c r="A31" s="19" t="s">
        <v>16</v>
      </c>
    </row>
    <row r="32" spans="1:21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79998168889431442"/>
  </sheetPr>
  <dimension ref="A1:S35"/>
  <sheetViews>
    <sheetView showGridLines="0" zoomScale="85" zoomScaleNormal="85" workbookViewId="0">
      <selection activeCell="P39" sqref="P39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3.7109375" bestFit="1" customWidth="1"/>
    <col min="6" max="6" width="2.7109375" customWidth="1"/>
    <col min="7" max="7" width="13.7109375" bestFit="1" customWidth="1"/>
    <col min="8" max="8" width="2.7109375" customWidth="1"/>
    <col min="9" max="9" width="14.42578125" bestFit="1" customWidth="1"/>
    <col min="10" max="10" width="2.7109375" customWidth="1"/>
    <col min="11" max="11" width="14.42578125" bestFit="1" customWidth="1"/>
    <col min="12" max="12" width="2.7109375" customWidth="1"/>
    <col min="13" max="13" width="14.42578125" bestFit="1" customWidth="1"/>
    <col min="14" max="14" width="2.7109375" customWidth="1"/>
    <col min="15" max="15" width="14.42578125" bestFit="1" customWidth="1"/>
    <col min="16" max="16" width="2.7109375" customWidth="1"/>
    <col min="17" max="17" width="14.42578125" bestFit="1" customWidth="1"/>
    <col min="18" max="18" width="2.7109375" customWidth="1"/>
    <col min="19" max="19" width="14.42578125" bestFit="1" customWidth="1"/>
  </cols>
  <sheetData>
    <row r="1" spans="1:19" ht="19.5" x14ac:dyDescent="0.3">
      <c r="A1" s="7" t="s">
        <v>3</v>
      </c>
      <c r="B1" s="6"/>
    </row>
    <row r="2" spans="1:19" ht="19.5" x14ac:dyDescent="0.3">
      <c r="A2" s="17" t="s">
        <v>27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19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10" t="s">
        <v>4</v>
      </c>
      <c r="B5" s="11"/>
      <c r="C5" s="11"/>
      <c r="D5" s="11"/>
      <c r="E5" s="11">
        <v>2020</v>
      </c>
      <c r="F5" s="11"/>
      <c r="G5" s="11">
        <f>E5+1</f>
        <v>2021</v>
      </c>
      <c r="H5" s="11"/>
      <c r="I5" s="11">
        <f>G5+1</f>
        <v>2022</v>
      </c>
      <c r="J5" s="11"/>
      <c r="K5" s="11">
        <f>I5+1</f>
        <v>2023</v>
      </c>
      <c r="L5" s="11"/>
      <c r="M5" s="11">
        <f>K5+1</f>
        <v>2024</v>
      </c>
      <c r="N5" s="11"/>
      <c r="O5" s="11">
        <f>M5+1</f>
        <v>2025</v>
      </c>
      <c r="P5" s="11"/>
      <c r="Q5" s="11">
        <f>O5+1</f>
        <v>2026</v>
      </c>
      <c r="R5" s="11"/>
      <c r="S5" s="11">
        <f>Q5+1</f>
        <v>2027</v>
      </c>
    </row>
    <row r="6" spans="1:19" x14ac:dyDescent="0.25">
      <c r="B6" t="s">
        <v>0</v>
      </c>
      <c r="E6" s="12" t="e">
        <f>ROUND(HLOOKUP(E$5,#REF!,MATCH('2020 Summary'!$B6,#REF!,0),0),-3)</f>
        <v>#REF!</v>
      </c>
      <c r="F6" s="12"/>
      <c r="G6" s="12" t="e">
        <f>ROUND(HLOOKUP(G$5,#REF!,MATCH('2020 Summary'!$B6,#REF!,0),0),-3)</f>
        <v>#REF!</v>
      </c>
      <c r="H6" s="12"/>
      <c r="I6" s="12" t="e">
        <f>ROUND(HLOOKUP(I$5,#REF!,MATCH('2020 Summary'!$B6,#REF!,0),0),-3)</f>
        <v>#REF!</v>
      </c>
      <c r="J6" s="12"/>
      <c r="K6" s="12" t="e">
        <f>ROUND(HLOOKUP(K$5,#REF!,MATCH('2020 Summary'!$B6,#REF!,0),0),-3)</f>
        <v>#REF!</v>
      </c>
      <c r="L6" s="12"/>
      <c r="M6" s="12" t="e">
        <f>ROUND(HLOOKUP(M$5,#REF!,MATCH('2020 Summary'!$B6,#REF!,0),0),-3)</f>
        <v>#REF!</v>
      </c>
      <c r="N6" s="12"/>
      <c r="O6" s="12" t="e">
        <f>ROUND(HLOOKUP(O$5,#REF!,MATCH('2020 Summary'!$B6,#REF!,0),0),-3)</f>
        <v>#REF!</v>
      </c>
      <c r="P6" s="12"/>
      <c r="Q6" s="12" t="e">
        <f>ROUND(HLOOKUP(Q$5,#REF!,MATCH('2020 Summary'!$B6,#REF!,0),0),-3)</f>
        <v>#REF!</v>
      </c>
      <c r="R6" s="12"/>
      <c r="S6" s="12" t="e">
        <f>ROUND(HLOOKUP(S$5,#REF!,MATCH('2020 Summary'!$B6,#REF!,0),0),-3)</f>
        <v>#REF!</v>
      </c>
    </row>
    <row r="7" spans="1:19" x14ac:dyDescent="0.25">
      <c r="B7" t="s">
        <v>1</v>
      </c>
      <c r="E7" s="13" t="e">
        <f>ROUND(HLOOKUP(E$5,#REF!,MATCH('2020 Summary'!$B7,#REF!,0),0),-3)</f>
        <v>#REF!</v>
      </c>
      <c r="G7" s="13" t="e">
        <f>ROUND(HLOOKUP(G$5,#REF!,MATCH('2020 Summary'!$B7,#REF!,0),0),-3)</f>
        <v>#REF!</v>
      </c>
      <c r="I7" s="13" t="e">
        <f>ROUND(HLOOKUP(I$5,#REF!,MATCH('2020 Summary'!$B7,#REF!,0),0),-3)</f>
        <v>#REF!</v>
      </c>
      <c r="K7" s="13" t="e">
        <f>ROUND(HLOOKUP(K$5,#REF!,MATCH('2020 Summary'!$B7,#REF!,0),0),-3)</f>
        <v>#REF!</v>
      </c>
      <c r="M7" s="13" t="e">
        <f>ROUND(HLOOKUP(M$5,#REF!,MATCH('2020 Summary'!$B7,#REF!,0),0),-3)</f>
        <v>#REF!</v>
      </c>
      <c r="O7" s="13" t="e">
        <f>ROUND(HLOOKUP(O$5,#REF!,MATCH('2020 Summary'!$B7,#REF!,0),0),-3)</f>
        <v>#REF!</v>
      </c>
      <c r="Q7" s="13" t="e">
        <f>ROUND(HLOOKUP(Q$5,#REF!,MATCH('2020 Summary'!$B7,#REF!,0),0),-3)</f>
        <v>#REF!</v>
      </c>
      <c r="S7" s="13" t="e">
        <f>ROUND(HLOOKUP(S$5,#REF!,MATCH('2020 Summary'!$B7,#REF!,0),0),-3)</f>
        <v>#REF!</v>
      </c>
    </row>
    <row r="8" spans="1:19" x14ac:dyDescent="0.25">
      <c r="B8" t="s">
        <v>2</v>
      </c>
      <c r="E8" s="13" t="e">
        <f>ROUND(HLOOKUP(E$5,#REF!,MATCH('2020 Summary'!$B8,#REF!,0),0),-3)</f>
        <v>#REF!</v>
      </c>
      <c r="G8" s="13" t="e">
        <f>ROUND(HLOOKUP(G$5,#REF!,MATCH('2020 Summary'!$B8,#REF!,0),0),-3)</f>
        <v>#REF!</v>
      </c>
      <c r="I8" s="13" t="e">
        <f>ROUND(HLOOKUP(I$5,#REF!,MATCH('2020 Summary'!$B8,#REF!,0),0),-3)</f>
        <v>#REF!</v>
      </c>
      <c r="K8" s="13" t="e">
        <f>ROUND(HLOOKUP(K$5,#REF!,MATCH('2020 Summary'!$B8,#REF!,0),0),-3)</f>
        <v>#REF!</v>
      </c>
      <c r="M8" s="13" t="e">
        <f>ROUND(HLOOKUP(M$5,#REF!,MATCH('2020 Summary'!$B8,#REF!,0),0),-3)</f>
        <v>#REF!</v>
      </c>
      <c r="O8" s="13" t="e">
        <f>ROUND(HLOOKUP(O$5,#REF!,MATCH('2020 Summary'!$B8,#REF!,0),0),-3)</f>
        <v>#REF!</v>
      </c>
      <c r="Q8" s="13" t="e">
        <f>ROUND(HLOOKUP(Q$5,#REF!,MATCH('2020 Summary'!$B8,#REF!,0),0),-3)</f>
        <v>#REF!</v>
      </c>
      <c r="S8" s="13" t="e">
        <f>ROUND(HLOOKUP(S$5,#REF!,MATCH('2020 Summary'!$B8,#REF!,0),0),-3)</f>
        <v>#REF!</v>
      </c>
    </row>
    <row r="9" spans="1:19" x14ac:dyDescent="0.25">
      <c r="B9" t="s">
        <v>5</v>
      </c>
    </row>
    <row r="10" spans="1:19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  <c r="O10" s="13">
        <v>0</v>
      </c>
      <c r="Q10" s="13">
        <v>0</v>
      </c>
      <c r="S10" s="13">
        <v>0</v>
      </c>
    </row>
    <row r="11" spans="1:19" x14ac:dyDescent="0.25">
      <c r="B11" s="20" t="s">
        <v>7</v>
      </c>
      <c r="C11" t="s">
        <v>7</v>
      </c>
      <c r="E11" s="13" t="e">
        <f>ROUND(HLOOKUP(E$5,#REF!,MATCH('2020 Summary'!$B11,#REF!,0),0),-3)</f>
        <v>#REF!</v>
      </c>
      <c r="G11" s="13" t="e">
        <f>ROUND(HLOOKUP(G$5,#REF!,MATCH('2020 Summary'!$B11,#REF!,0),0),-3)</f>
        <v>#REF!</v>
      </c>
      <c r="I11" s="13" t="e">
        <f>ROUND(HLOOKUP(I$5,#REF!,MATCH('2020 Summary'!$B11,#REF!,0),0),-3)</f>
        <v>#REF!</v>
      </c>
      <c r="K11" s="13" t="e">
        <f>ROUND(HLOOKUP(K$5,#REF!,MATCH('2020 Summary'!$B11,#REF!,0),0),-3)</f>
        <v>#REF!</v>
      </c>
      <c r="M11" s="13" t="e">
        <f>ROUND(HLOOKUP(M$5,#REF!,MATCH('2020 Summary'!$B11,#REF!,0),0),-3)</f>
        <v>#REF!</v>
      </c>
      <c r="O11" s="13" t="e">
        <f>ROUND(HLOOKUP(O$5,#REF!,MATCH('2020 Summary'!$B11,#REF!,0),0),-3)</f>
        <v>#REF!</v>
      </c>
      <c r="Q11" s="13" t="e">
        <f>ROUND(HLOOKUP(Q$5,#REF!,MATCH('2020 Summary'!$B11,#REF!,0),0),-3)</f>
        <v>#REF!</v>
      </c>
      <c r="S11" s="13" t="e">
        <f>ROUND(HLOOKUP(S$5,#REF!,MATCH('2020 Summary'!$B11,#REF!,0),0),-3)</f>
        <v>#REF!</v>
      </c>
    </row>
    <row r="12" spans="1:19" x14ac:dyDescent="0.25">
      <c r="B12" s="20" t="s">
        <v>8</v>
      </c>
      <c r="C12" t="s">
        <v>8</v>
      </c>
      <c r="E12" s="14" t="e">
        <f>ROUND(HLOOKUP(E$5,#REF!,MATCH('2020 Summary'!$B12,#REF!,0),0),-3)</f>
        <v>#REF!</v>
      </c>
      <c r="G12" s="14" t="e">
        <f>ROUND(HLOOKUP(G$5,#REF!,MATCH('2020 Summary'!$B12,#REF!,0),0),-3)</f>
        <v>#REF!</v>
      </c>
      <c r="I12" s="14" t="e">
        <f>ROUND(HLOOKUP(I$5,#REF!,MATCH('2020 Summary'!$B12,#REF!,0),0),-3)</f>
        <v>#REF!</v>
      </c>
      <c r="K12" s="14" t="e">
        <f>ROUND(HLOOKUP(K$5,#REF!,MATCH('2020 Summary'!$B12,#REF!,0),0),-3)</f>
        <v>#REF!</v>
      </c>
      <c r="M12" s="14" t="e">
        <f>ROUND(HLOOKUP(M$5,#REF!,MATCH('2020 Summary'!$B12,#REF!,0),0),-3)</f>
        <v>#REF!</v>
      </c>
      <c r="O12" s="14" t="e">
        <f>ROUND(HLOOKUP(O$5,#REF!,MATCH('2020 Summary'!$B12,#REF!,0),0),-3)</f>
        <v>#REF!</v>
      </c>
      <c r="Q12" s="14" t="e">
        <f>ROUND(HLOOKUP(Q$5,#REF!,MATCH('2020 Summary'!$B12,#REF!,0),0),-3)</f>
        <v>#REF!</v>
      </c>
      <c r="S12" s="14" t="e">
        <f>ROUND(HLOOKUP(S$5,#REF!,MATCH('2020 Summary'!$B12,#REF!,0),0),-3)</f>
        <v>#REF!</v>
      </c>
    </row>
    <row r="13" spans="1:19" x14ac:dyDescent="0.25">
      <c r="B13" t="s">
        <v>9</v>
      </c>
      <c r="E13" s="15" t="e">
        <f>SUM(E6:E12)</f>
        <v>#REF!</v>
      </c>
      <c r="F13" s="15"/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  <c r="N13" s="15"/>
      <c r="O13" s="15" t="e">
        <f>SUM(O6:O12)</f>
        <v>#REF!</v>
      </c>
      <c r="P13" s="15"/>
      <c r="Q13" s="15" t="e">
        <f>SUM(Q6:Q12)</f>
        <v>#REF!</v>
      </c>
      <c r="R13" s="15"/>
      <c r="S13" s="15" t="e">
        <f>SUM(S6:S12)</f>
        <v>#REF!</v>
      </c>
    </row>
    <row r="15" spans="1:19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5">
      <c r="A16" s="10" t="s">
        <v>4</v>
      </c>
      <c r="B16" s="11"/>
      <c r="C16" s="11"/>
      <c r="D16" s="11"/>
      <c r="E16" s="11">
        <v>2020</v>
      </c>
      <c r="F16" s="11"/>
      <c r="G16" s="11">
        <f>E16+1</f>
        <v>2021</v>
      </c>
      <c r="H16" s="11"/>
      <c r="I16" s="11">
        <f>G16+1</f>
        <v>2022</v>
      </c>
      <c r="J16" s="11"/>
      <c r="K16" s="11">
        <f>I16+1</f>
        <v>2023</v>
      </c>
      <c r="L16" s="11"/>
      <c r="M16" s="11">
        <f>K16+1</f>
        <v>2024</v>
      </c>
      <c r="N16" s="11"/>
      <c r="O16" s="11">
        <f>M16+1</f>
        <v>2025</v>
      </c>
      <c r="P16" s="11"/>
      <c r="Q16" s="11">
        <f>O16+1</f>
        <v>2026</v>
      </c>
      <c r="R16" s="11"/>
      <c r="S16" s="11">
        <f>Q16+1</f>
        <v>2027</v>
      </c>
    </row>
    <row r="17" spans="1:19" x14ac:dyDescent="0.25">
      <c r="B17" t="s">
        <v>0</v>
      </c>
      <c r="E17" s="12" t="e">
        <f>ROUND(HLOOKUP(E$5,#REF!,MATCH('2020 Summary'!$B17,#REF!,0),0),-3)</f>
        <v>#REF!</v>
      </c>
      <c r="F17" s="12"/>
      <c r="G17" s="12" t="e">
        <f>ROUND(HLOOKUP(G$5,#REF!,MATCH('2020 Summary'!$B17,#REF!,0),0),-3)</f>
        <v>#REF!</v>
      </c>
      <c r="H17" s="12"/>
      <c r="I17" s="12" t="e">
        <f>ROUND(HLOOKUP(I$5,#REF!,MATCH('2020 Summary'!$B17,#REF!,0),0),-3)</f>
        <v>#REF!</v>
      </c>
      <c r="J17" s="12"/>
      <c r="K17" s="12" t="e">
        <f>ROUND(HLOOKUP(K$5,#REF!,MATCH('2020 Summary'!$B17,#REF!,0),0),-3)</f>
        <v>#REF!</v>
      </c>
      <c r="L17" s="12"/>
      <c r="M17" s="12" t="e">
        <f>ROUND(HLOOKUP(M$5,#REF!,MATCH('2020 Summary'!$B17,#REF!,0),0),-3)</f>
        <v>#REF!</v>
      </c>
      <c r="N17" s="12"/>
      <c r="O17" s="12" t="e">
        <f>ROUND(HLOOKUP(O$5,#REF!,MATCH('2020 Summary'!$B17,#REF!,0),0),-3)</f>
        <v>#REF!</v>
      </c>
      <c r="P17" s="12"/>
      <c r="Q17" s="12" t="e">
        <f>ROUND(HLOOKUP(Q$5,#REF!,MATCH('2020 Summary'!$B17,#REF!,0),0),-3)</f>
        <v>#REF!</v>
      </c>
      <c r="R17" s="12"/>
      <c r="S17" s="12" t="e">
        <f>ROUND(HLOOKUP(S$5,#REF!,MATCH('2020 Summary'!$B17,#REF!,0),0),-3)</f>
        <v>#REF!</v>
      </c>
    </row>
    <row r="18" spans="1:19" x14ac:dyDescent="0.25">
      <c r="B18" t="s">
        <v>1</v>
      </c>
      <c r="E18" s="13" t="e">
        <f>ROUND(HLOOKUP(E$5,#REF!,MATCH('2020 Summary'!$B18,#REF!,0),0),-3)</f>
        <v>#REF!</v>
      </c>
      <c r="G18" s="13" t="e">
        <f>ROUND(HLOOKUP(G$5,#REF!,MATCH('2020 Summary'!$B18,#REF!,0),0),-3)</f>
        <v>#REF!</v>
      </c>
      <c r="I18" s="13" t="e">
        <f>ROUND(HLOOKUP(I$5,#REF!,MATCH('2020 Summary'!$B18,#REF!,0),0),-3)</f>
        <v>#REF!</v>
      </c>
      <c r="K18" s="13" t="e">
        <f>ROUND(HLOOKUP(K$5,#REF!,MATCH('2020 Summary'!$B18,#REF!,0),0),-3)</f>
        <v>#REF!</v>
      </c>
      <c r="M18" s="13" t="e">
        <f>ROUND(HLOOKUP(M$5,#REF!,MATCH('2020 Summary'!$B18,#REF!,0),0),-3)</f>
        <v>#REF!</v>
      </c>
      <c r="O18" s="13" t="e">
        <f>ROUND(HLOOKUP(O$5,#REF!,MATCH('2020 Summary'!$B18,#REF!,0),0),-3)</f>
        <v>#REF!</v>
      </c>
      <c r="Q18" s="13" t="e">
        <f>ROUND(HLOOKUP(Q$5,#REF!,MATCH('2020 Summary'!$B18,#REF!,0),0),-3)</f>
        <v>#REF!</v>
      </c>
      <c r="S18" s="13" t="e">
        <f>ROUND(HLOOKUP(S$5,#REF!,MATCH('2020 Summary'!$B18,#REF!,0),0),-3)</f>
        <v>#REF!</v>
      </c>
    </row>
    <row r="19" spans="1:19" x14ac:dyDescent="0.25">
      <c r="B19" t="s">
        <v>2</v>
      </c>
      <c r="E19" s="13" t="e">
        <f>ROUND(HLOOKUP(E$5,#REF!,MATCH('2020 Summary'!$B19,#REF!,0),0),-3)</f>
        <v>#REF!</v>
      </c>
      <c r="G19" s="13" t="e">
        <f>ROUND(HLOOKUP(G$5,#REF!,MATCH('2020 Summary'!$B19,#REF!,0),0),-3)</f>
        <v>#REF!</v>
      </c>
      <c r="I19" s="13" t="e">
        <f>ROUND(HLOOKUP(I$5,#REF!,MATCH('2020 Summary'!$B19,#REF!,0),0),-3)</f>
        <v>#REF!</v>
      </c>
      <c r="K19" s="13" t="e">
        <f>ROUND(HLOOKUP(K$5,#REF!,MATCH('2020 Summary'!$B19,#REF!,0),0),-3)</f>
        <v>#REF!</v>
      </c>
      <c r="M19" s="13" t="e">
        <f>ROUND(HLOOKUP(M$5,#REF!,MATCH('2020 Summary'!$B19,#REF!,0),0),-3)</f>
        <v>#REF!</v>
      </c>
      <c r="O19" s="13" t="e">
        <f>ROUND(HLOOKUP(O$5,#REF!,MATCH('2020 Summary'!$B19,#REF!,0),0),-3)</f>
        <v>#REF!</v>
      </c>
      <c r="Q19" s="13" t="e">
        <f>ROUND(HLOOKUP(Q$5,#REF!,MATCH('2020 Summary'!$B19,#REF!,0),0),-3)</f>
        <v>#REF!</v>
      </c>
      <c r="S19" s="13" t="e">
        <f>ROUND(HLOOKUP(S$5,#REF!,MATCH('2020 Summary'!$B19,#REF!,0),0),-3)</f>
        <v>#REF!</v>
      </c>
    </row>
    <row r="20" spans="1:19" x14ac:dyDescent="0.25">
      <c r="B20" t="s">
        <v>5</v>
      </c>
    </row>
    <row r="21" spans="1:19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  <c r="O21" s="13">
        <v>0</v>
      </c>
      <c r="Q21" s="13">
        <v>0</v>
      </c>
      <c r="S21" s="13">
        <v>0</v>
      </c>
    </row>
    <row r="22" spans="1:19" x14ac:dyDescent="0.25">
      <c r="B22" s="20" t="s">
        <v>7</v>
      </c>
      <c r="C22" t="s">
        <v>7</v>
      </c>
      <c r="E22" s="13" t="e">
        <f>ROUND(HLOOKUP(E$5,#REF!,MATCH('2020 Summary'!$B22,#REF!,0),0),-3)</f>
        <v>#REF!</v>
      </c>
      <c r="G22" s="13" t="e">
        <f>ROUND(HLOOKUP(G$5,#REF!,MATCH('2020 Summary'!$B22,#REF!,0),0),-3)</f>
        <v>#REF!</v>
      </c>
      <c r="I22" s="13" t="e">
        <f>ROUND(HLOOKUP(I$5,#REF!,MATCH('2020 Summary'!$B22,#REF!,0),0),-3)</f>
        <v>#REF!</v>
      </c>
      <c r="K22" s="13" t="e">
        <f>ROUND(HLOOKUP(K$5,#REF!,MATCH('2020 Summary'!$B22,#REF!,0),0),-3)</f>
        <v>#REF!</v>
      </c>
      <c r="M22" s="13" t="e">
        <f>ROUND(HLOOKUP(M$5,#REF!,MATCH('2020 Summary'!$B22,#REF!,0),0),-3)</f>
        <v>#REF!</v>
      </c>
      <c r="O22" s="13" t="e">
        <f>ROUND(HLOOKUP(O$5,#REF!,MATCH('2020 Summary'!$B22,#REF!,0),0),-3)</f>
        <v>#REF!</v>
      </c>
      <c r="Q22" s="13" t="e">
        <f>ROUND(HLOOKUP(Q$5,#REF!,MATCH('2020 Summary'!$B22,#REF!,0),0),-3)</f>
        <v>#REF!</v>
      </c>
      <c r="S22" s="13" t="e">
        <f>ROUND(HLOOKUP(S$5,#REF!,MATCH('2020 Summary'!$B22,#REF!,0),0),-3)</f>
        <v>#REF!</v>
      </c>
    </row>
    <row r="23" spans="1:19" x14ac:dyDescent="0.25">
      <c r="B23" s="20" t="s">
        <v>8</v>
      </c>
      <c r="C23" t="s">
        <v>8</v>
      </c>
      <c r="E23" s="14" t="e">
        <f>ROUND(HLOOKUP(E$5,#REF!,MATCH('2020 Summary'!$B23,#REF!,0),0),-3)</f>
        <v>#REF!</v>
      </c>
      <c r="G23" s="14" t="e">
        <f>ROUND(HLOOKUP(G$5,#REF!,MATCH('2020 Summary'!$B23,#REF!,0),0),-3)</f>
        <v>#REF!</v>
      </c>
      <c r="I23" s="14" t="e">
        <f>ROUND(HLOOKUP(I$5,#REF!,MATCH('2020 Summary'!$B23,#REF!,0),0),-3)</f>
        <v>#REF!</v>
      </c>
      <c r="K23" s="14" t="e">
        <f>ROUND(HLOOKUP(K$5,#REF!,MATCH('2020 Summary'!$B23,#REF!,0),0),-3)</f>
        <v>#REF!</v>
      </c>
      <c r="M23" s="14" t="e">
        <f>ROUND(HLOOKUP(M$5,#REF!,MATCH('2020 Summary'!$B23,#REF!,0),0),-3)</f>
        <v>#REF!</v>
      </c>
      <c r="O23" s="14" t="e">
        <f>ROUND(HLOOKUP(O$5,#REF!,MATCH('2020 Summary'!$B23,#REF!,0),0),-3)</f>
        <v>#REF!</v>
      </c>
      <c r="Q23" s="14" t="e">
        <f>ROUND(HLOOKUP(Q$5,#REF!,MATCH('2020 Summary'!$B23,#REF!,0),0),-3)</f>
        <v>#REF!</v>
      </c>
      <c r="S23" s="14" t="e">
        <f>ROUND(HLOOKUP(S$5,#REF!,MATCH('2020 Summary'!$B23,#REF!,0),0),-3)</f>
        <v>#REF!</v>
      </c>
    </row>
    <row r="24" spans="1:19" x14ac:dyDescent="0.25">
      <c r="B24" t="s">
        <v>9</v>
      </c>
      <c r="E24" s="15" t="e">
        <f>SUM(E17:E23)</f>
        <v>#REF!</v>
      </c>
      <c r="F24" s="15"/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  <c r="N24" s="15"/>
      <c r="O24" s="15" t="e">
        <f>SUM(O17:O23)</f>
        <v>#REF!</v>
      </c>
      <c r="P24" s="15"/>
      <c r="Q24" s="15" t="e">
        <f>SUM(Q17:Q23)</f>
        <v>#REF!</v>
      </c>
      <c r="R24" s="15"/>
      <c r="S24" s="15" t="e">
        <f>SUM(S17:S23)</f>
        <v>#REF!</v>
      </c>
    </row>
    <row r="26" spans="1:19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10" t="s">
        <v>4</v>
      </c>
      <c r="B27" s="11"/>
      <c r="C27" s="11"/>
      <c r="D27" s="11"/>
      <c r="E27" s="11">
        <v>2020</v>
      </c>
      <c r="F27" s="11"/>
      <c r="G27" s="11">
        <f>E27+1</f>
        <v>2021</v>
      </c>
      <c r="H27" s="11"/>
      <c r="I27" s="11">
        <f>G27+1</f>
        <v>2022</v>
      </c>
      <c r="J27" s="11"/>
      <c r="K27" s="11">
        <f>I27+1</f>
        <v>2023</v>
      </c>
      <c r="L27" s="11"/>
      <c r="M27" s="11">
        <f>K27+1</f>
        <v>2024</v>
      </c>
      <c r="N27" s="11"/>
      <c r="O27" s="11">
        <f>M27+1</f>
        <v>2025</v>
      </c>
      <c r="P27" s="11"/>
      <c r="Q27" s="11">
        <f>O27+1</f>
        <v>2026</v>
      </c>
      <c r="R27" s="11"/>
      <c r="S27" s="11">
        <f>Q27+1</f>
        <v>2027</v>
      </c>
    </row>
    <row r="28" spans="1:19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  <c r="O28" s="16" t="e">
        <f>O24-O13</f>
        <v>#REF!</v>
      </c>
      <c r="Q28" s="16" t="e">
        <f>Q24-Q13</f>
        <v>#REF!</v>
      </c>
      <c r="S28" s="16" t="e">
        <f>S24-S13</f>
        <v>#REF!</v>
      </c>
    </row>
    <row r="29" spans="1:19" x14ac:dyDescent="0.25">
      <c r="E29" s="16"/>
      <c r="G29" s="16"/>
      <c r="I29" s="16"/>
      <c r="K29" s="16"/>
      <c r="M29" s="16"/>
      <c r="O29" s="16"/>
      <c r="Q29" s="16"/>
      <c r="S29" s="16"/>
    </row>
    <row r="30" spans="1:19" x14ac:dyDescent="0.25">
      <c r="A30" s="1" t="s">
        <v>13</v>
      </c>
    </row>
    <row r="31" spans="1:19" x14ac:dyDescent="0.25">
      <c r="A31" s="19" t="s">
        <v>16</v>
      </c>
    </row>
    <row r="32" spans="1:19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59999389629810485"/>
  </sheetPr>
  <dimension ref="A1:Q35"/>
  <sheetViews>
    <sheetView showGridLines="0" zoomScale="85" zoomScaleNormal="85" workbookViewId="0">
      <selection activeCell="P39" sqref="P39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3.7109375" bestFit="1" customWidth="1"/>
    <col min="6" max="6" width="2.7109375" customWidth="1"/>
    <col min="7" max="7" width="14.42578125" bestFit="1" customWidth="1"/>
    <col min="8" max="8" width="2.7109375" customWidth="1"/>
    <col min="9" max="9" width="14.42578125" bestFit="1" customWidth="1"/>
    <col min="10" max="10" width="2.7109375" customWidth="1"/>
    <col min="11" max="11" width="14.42578125" bestFit="1" customWidth="1"/>
    <col min="12" max="12" width="2.7109375" customWidth="1"/>
    <col min="13" max="13" width="14.42578125" bestFit="1" customWidth="1"/>
    <col min="14" max="14" width="2.7109375" customWidth="1"/>
    <col min="15" max="15" width="14.42578125" bestFit="1" customWidth="1"/>
    <col min="16" max="16" width="2.7109375" customWidth="1"/>
    <col min="17" max="17" width="14.42578125" bestFit="1" customWidth="1"/>
  </cols>
  <sheetData>
    <row r="1" spans="1:17" ht="19.5" x14ac:dyDescent="0.3">
      <c r="A1" s="7" t="s">
        <v>3</v>
      </c>
      <c r="B1" s="6"/>
    </row>
    <row r="2" spans="1:17" ht="19.5" x14ac:dyDescent="0.3">
      <c r="A2" s="17" t="s">
        <v>27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17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10" t="s">
        <v>4</v>
      </c>
      <c r="B5" s="11"/>
      <c r="C5" s="11"/>
      <c r="D5" s="11"/>
      <c r="E5" s="11">
        <v>2021</v>
      </c>
      <c r="F5" s="11"/>
      <c r="G5" s="11">
        <f>E5+1</f>
        <v>2022</v>
      </c>
      <c r="H5" s="11"/>
      <c r="I5" s="11">
        <f>G5+1</f>
        <v>2023</v>
      </c>
      <c r="J5" s="11"/>
      <c r="K5" s="11">
        <f>I5+1</f>
        <v>2024</v>
      </c>
      <c r="L5" s="11"/>
      <c r="M5" s="11">
        <f>K5+1</f>
        <v>2025</v>
      </c>
      <c r="N5" s="11"/>
      <c r="O5" s="11">
        <f>M5+1</f>
        <v>2026</v>
      </c>
      <c r="P5" s="11"/>
      <c r="Q5" s="11">
        <f>O5+1</f>
        <v>2027</v>
      </c>
    </row>
    <row r="6" spans="1:17" x14ac:dyDescent="0.25">
      <c r="B6" t="s">
        <v>0</v>
      </c>
      <c r="E6" s="12" t="e">
        <f>ROUND(HLOOKUP(E$5,#REF!,MATCH('2021 Summary'!$B6,#REF!,0),0),-3)</f>
        <v>#REF!</v>
      </c>
      <c r="F6" s="12"/>
      <c r="G6" s="12" t="e">
        <f>ROUND(HLOOKUP(G$5,#REF!,MATCH('2021 Summary'!$B6,#REF!,0),0),-3)</f>
        <v>#REF!</v>
      </c>
      <c r="H6" s="12"/>
      <c r="I6" s="12" t="e">
        <f>ROUND(HLOOKUP(I$5,#REF!,MATCH('2021 Summary'!$B6,#REF!,0),0),-3)</f>
        <v>#REF!</v>
      </c>
      <c r="J6" s="12"/>
      <c r="K6" s="12" t="e">
        <f>ROUND(HLOOKUP(K$5,#REF!,MATCH('2021 Summary'!$B6,#REF!,0),0),-3)</f>
        <v>#REF!</v>
      </c>
      <c r="L6" s="12"/>
      <c r="M6" s="12" t="e">
        <f>ROUND(HLOOKUP(M$5,#REF!,MATCH('2021 Summary'!$B6,#REF!,0),0),-3)</f>
        <v>#REF!</v>
      </c>
      <c r="N6" s="12"/>
      <c r="O6" s="12" t="e">
        <f>ROUND(HLOOKUP(O$5,#REF!,MATCH('2021 Summary'!$B6,#REF!,0),0),-3)</f>
        <v>#REF!</v>
      </c>
      <c r="P6" s="12"/>
      <c r="Q6" s="12" t="e">
        <f>ROUND(HLOOKUP(Q$5,#REF!,MATCH('2021 Summary'!$B6,#REF!,0),0),-3)</f>
        <v>#REF!</v>
      </c>
    </row>
    <row r="7" spans="1:17" x14ac:dyDescent="0.25">
      <c r="B7" t="s">
        <v>1</v>
      </c>
      <c r="E7" s="13" t="e">
        <f>ROUND(HLOOKUP(E$5,#REF!,MATCH('2021 Summary'!$B7,#REF!,0),0),-3)</f>
        <v>#REF!</v>
      </c>
      <c r="G7" s="13" t="e">
        <f>ROUND(HLOOKUP(G$5,#REF!,MATCH('2021 Summary'!$B7,#REF!,0),0),-3)</f>
        <v>#REF!</v>
      </c>
      <c r="I7" s="13" t="e">
        <f>ROUND(HLOOKUP(I$5,#REF!,MATCH('2021 Summary'!$B7,#REF!,0),0),-3)</f>
        <v>#REF!</v>
      </c>
      <c r="K7" s="13" t="e">
        <f>ROUND(HLOOKUP(K$5,#REF!,MATCH('2021 Summary'!$B7,#REF!,0),0),-3)</f>
        <v>#REF!</v>
      </c>
      <c r="M7" s="13" t="e">
        <f>ROUND(HLOOKUP(M$5,#REF!,MATCH('2021 Summary'!$B7,#REF!,0),0),-3)</f>
        <v>#REF!</v>
      </c>
      <c r="O7" s="13" t="e">
        <f>ROUND(HLOOKUP(O$5,#REF!,MATCH('2021 Summary'!$B7,#REF!,0),0),-3)</f>
        <v>#REF!</v>
      </c>
      <c r="Q7" s="13" t="e">
        <f>ROUND(HLOOKUP(Q$5,#REF!,MATCH('2021 Summary'!$B7,#REF!,0),0),-3)</f>
        <v>#REF!</v>
      </c>
    </row>
    <row r="8" spans="1:17" x14ac:dyDescent="0.25">
      <c r="B8" t="s">
        <v>2</v>
      </c>
      <c r="E8" s="13" t="e">
        <f>ROUND(HLOOKUP(E$5,#REF!,MATCH('2021 Summary'!$B8,#REF!,0),0),-3)</f>
        <v>#REF!</v>
      </c>
      <c r="G8" s="13" t="e">
        <f>ROUND(HLOOKUP(G$5,#REF!,MATCH('2021 Summary'!$B8,#REF!,0),0),-3)</f>
        <v>#REF!</v>
      </c>
      <c r="I8" s="13" t="e">
        <f>ROUND(HLOOKUP(I$5,#REF!,MATCH('2021 Summary'!$B8,#REF!,0),0),-3)</f>
        <v>#REF!</v>
      </c>
      <c r="K8" s="13" t="e">
        <f>ROUND(HLOOKUP(K$5,#REF!,MATCH('2021 Summary'!$B8,#REF!,0),0),-3)</f>
        <v>#REF!</v>
      </c>
      <c r="M8" s="13" t="e">
        <f>ROUND(HLOOKUP(M$5,#REF!,MATCH('2021 Summary'!$B8,#REF!,0),0),-3)</f>
        <v>#REF!</v>
      </c>
      <c r="O8" s="13" t="e">
        <f>ROUND(HLOOKUP(O$5,#REF!,MATCH('2021 Summary'!$B8,#REF!,0),0),-3)</f>
        <v>#REF!</v>
      </c>
      <c r="Q8" s="13" t="e">
        <f>ROUND(HLOOKUP(Q$5,#REF!,MATCH('2021 Summary'!$B8,#REF!,0),0),-3)</f>
        <v>#REF!</v>
      </c>
    </row>
    <row r="9" spans="1:17" x14ac:dyDescent="0.25">
      <c r="B9" t="s">
        <v>5</v>
      </c>
    </row>
    <row r="10" spans="1:17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  <c r="O10" s="13">
        <v>0</v>
      </c>
      <c r="Q10" s="13">
        <v>0</v>
      </c>
    </row>
    <row r="11" spans="1:17" x14ac:dyDescent="0.25">
      <c r="B11" s="20" t="s">
        <v>7</v>
      </c>
      <c r="C11" t="s">
        <v>7</v>
      </c>
      <c r="E11" s="13" t="e">
        <f>ROUND(HLOOKUP(E$5,#REF!,MATCH('2021 Summary'!$B11,#REF!,0),0),-3)</f>
        <v>#REF!</v>
      </c>
      <c r="G11" s="13" t="e">
        <f>ROUND(HLOOKUP(G$5,#REF!,MATCH('2021 Summary'!$B11,#REF!,0),0),-3)</f>
        <v>#REF!</v>
      </c>
      <c r="I11" s="13" t="e">
        <f>ROUND(HLOOKUP(I$5,#REF!,MATCH('2021 Summary'!$B11,#REF!,0),0),-3)</f>
        <v>#REF!</v>
      </c>
      <c r="K11" s="13" t="e">
        <f>ROUND(HLOOKUP(K$5,#REF!,MATCH('2021 Summary'!$B11,#REF!,0),0),-3)</f>
        <v>#REF!</v>
      </c>
      <c r="M11" s="13" t="e">
        <f>ROUND(HLOOKUP(M$5,#REF!,MATCH('2021 Summary'!$B11,#REF!,0),0),-3)</f>
        <v>#REF!</v>
      </c>
      <c r="O11" s="13" t="e">
        <f>ROUND(HLOOKUP(O$5,#REF!,MATCH('2021 Summary'!$B11,#REF!,0),0),-3)</f>
        <v>#REF!</v>
      </c>
      <c r="Q11" s="13" t="e">
        <f>ROUND(HLOOKUP(Q$5,#REF!,MATCH('2021 Summary'!$B11,#REF!,0),0),-3)</f>
        <v>#REF!</v>
      </c>
    </row>
    <row r="12" spans="1:17" x14ac:dyDescent="0.25">
      <c r="B12" s="20" t="s">
        <v>8</v>
      </c>
      <c r="C12" t="s">
        <v>8</v>
      </c>
      <c r="E12" s="14" t="e">
        <f>ROUND(HLOOKUP(E$5,#REF!,MATCH('2021 Summary'!$B12,#REF!,0),0),-3)</f>
        <v>#REF!</v>
      </c>
      <c r="G12" s="14" t="e">
        <f>ROUND(HLOOKUP(G$5,#REF!,MATCH('2021 Summary'!$B12,#REF!,0),0),-3)</f>
        <v>#REF!</v>
      </c>
      <c r="I12" s="14" t="e">
        <f>ROUND(HLOOKUP(I$5,#REF!,MATCH('2021 Summary'!$B12,#REF!,0),0),-3)</f>
        <v>#REF!</v>
      </c>
      <c r="K12" s="14" t="e">
        <f>ROUND(HLOOKUP(K$5,#REF!,MATCH('2021 Summary'!$B12,#REF!,0),0),-3)</f>
        <v>#REF!</v>
      </c>
      <c r="M12" s="14" t="e">
        <f>ROUND(HLOOKUP(M$5,#REF!,MATCH('2021 Summary'!$B12,#REF!,0),0),-3)</f>
        <v>#REF!</v>
      </c>
      <c r="O12" s="14" t="e">
        <f>ROUND(HLOOKUP(O$5,#REF!,MATCH('2021 Summary'!$B12,#REF!,0),0),-3)</f>
        <v>#REF!</v>
      </c>
      <c r="Q12" s="14" t="e">
        <f>ROUND(HLOOKUP(Q$5,#REF!,MATCH('2021 Summary'!$B12,#REF!,0),0),-3)</f>
        <v>#REF!</v>
      </c>
    </row>
    <row r="13" spans="1:17" x14ac:dyDescent="0.25">
      <c r="B13" t="s">
        <v>9</v>
      </c>
      <c r="E13" s="15" t="e">
        <f>SUM(E6:E12)</f>
        <v>#REF!</v>
      </c>
      <c r="F13" s="15"/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  <c r="N13" s="15"/>
      <c r="O13" s="15" t="e">
        <f>SUM(O6:O12)</f>
        <v>#REF!</v>
      </c>
      <c r="P13" s="15"/>
      <c r="Q13" s="15" t="e">
        <f>SUM(Q6:Q12)</f>
        <v>#REF!</v>
      </c>
    </row>
    <row r="15" spans="1:17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10" t="s">
        <v>4</v>
      </c>
      <c r="B16" s="11"/>
      <c r="C16" s="11"/>
      <c r="D16" s="11"/>
      <c r="E16" s="11">
        <v>2021</v>
      </c>
      <c r="F16" s="11"/>
      <c r="G16" s="11">
        <f>E16+1</f>
        <v>2022</v>
      </c>
      <c r="H16" s="11"/>
      <c r="I16" s="11">
        <f>G16+1</f>
        <v>2023</v>
      </c>
      <c r="J16" s="11"/>
      <c r="K16" s="11">
        <f>I16+1</f>
        <v>2024</v>
      </c>
      <c r="L16" s="11"/>
      <c r="M16" s="11">
        <f>K16+1</f>
        <v>2025</v>
      </c>
      <c r="N16" s="11"/>
      <c r="O16" s="11">
        <f>M16+1</f>
        <v>2026</v>
      </c>
      <c r="P16" s="11"/>
      <c r="Q16" s="11">
        <f>O16+1</f>
        <v>2027</v>
      </c>
    </row>
    <row r="17" spans="1:17" x14ac:dyDescent="0.25">
      <c r="B17" t="s">
        <v>0</v>
      </c>
      <c r="E17" s="12" t="e">
        <f>ROUND(HLOOKUP(E$5,#REF!,MATCH('2021 Summary'!$B17,#REF!,0),0),-3)</f>
        <v>#REF!</v>
      </c>
      <c r="F17" s="12"/>
      <c r="G17" s="12" t="e">
        <f>ROUND(HLOOKUP(G$5,#REF!,MATCH('2021 Summary'!$B17,#REF!,0),0),-3)</f>
        <v>#REF!</v>
      </c>
      <c r="H17" s="12"/>
      <c r="I17" s="12" t="e">
        <f>ROUND(HLOOKUP(I$5,#REF!,MATCH('2021 Summary'!$B17,#REF!,0),0),-3)</f>
        <v>#REF!</v>
      </c>
      <c r="J17" s="12"/>
      <c r="K17" s="12" t="e">
        <f>ROUND(HLOOKUP(K$5,#REF!,MATCH('2021 Summary'!$B17,#REF!,0),0),-3)</f>
        <v>#REF!</v>
      </c>
      <c r="L17" s="12"/>
      <c r="M17" s="12" t="e">
        <f>ROUND(HLOOKUP(M$5,#REF!,MATCH('2021 Summary'!$B17,#REF!,0),0),-3)</f>
        <v>#REF!</v>
      </c>
      <c r="N17" s="12"/>
      <c r="O17" s="12" t="e">
        <f>ROUND(HLOOKUP(O$5,#REF!,MATCH('2021 Summary'!$B17,#REF!,0),0),-3)</f>
        <v>#REF!</v>
      </c>
      <c r="P17" s="12"/>
      <c r="Q17" s="12" t="e">
        <f>ROUND(HLOOKUP(Q$5,#REF!,MATCH('2021 Summary'!$B17,#REF!,0),0),-3)</f>
        <v>#REF!</v>
      </c>
    </row>
    <row r="18" spans="1:17" x14ac:dyDescent="0.25">
      <c r="B18" t="s">
        <v>1</v>
      </c>
      <c r="E18" s="13" t="e">
        <f>ROUND(HLOOKUP(E$5,#REF!,MATCH('2021 Summary'!$B18,#REF!,0),0),-3)</f>
        <v>#REF!</v>
      </c>
      <c r="G18" s="13" t="e">
        <f>ROUND(HLOOKUP(G$5,#REF!,MATCH('2021 Summary'!$B18,#REF!,0),0),-3)</f>
        <v>#REF!</v>
      </c>
      <c r="I18" s="13" t="e">
        <f>ROUND(HLOOKUP(I$5,#REF!,MATCH('2021 Summary'!$B18,#REF!,0),0),-3)</f>
        <v>#REF!</v>
      </c>
      <c r="K18" s="13" t="e">
        <f>ROUND(HLOOKUP(K$5,#REF!,MATCH('2021 Summary'!$B18,#REF!,0),0),-3)</f>
        <v>#REF!</v>
      </c>
      <c r="M18" s="13" t="e">
        <f>ROUND(HLOOKUP(M$5,#REF!,MATCH('2021 Summary'!$B18,#REF!,0),0),-3)</f>
        <v>#REF!</v>
      </c>
      <c r="O18" s="13" t="e">
        <f>ROUND(HLOOKUP(O$5,#REF!,MATCH('2021 Summary'!$B18,#REF!,0),0),-3)</f>
        <v>#REF!</v>
      </c>
      <c r="Q18" s="13" t="e">
        <f>ROUND(HLOOKUP(Q$5,#REF!,MATCH('2021 Summary'!$B18,#REF!,0),0),-3)</f>
        <v>#REF!</v>
      </c>
    </row>
    <row r="19" spans="1:17" x14ac:dyDescent="0.25">
      <c r="B19" t="s">
        <v>2</v>
      </c>
      <c r="E19" s="13" t="e">
        <f>ROUND(HLOOKUP(E$5,#REF!,MATCH('2021 Summary'!$B19,#REF!,0),0),-3)</f>
        <v>#REF!</v>
      </c>
      <c r="G19" s="13" t="e">
        <f>ROUND(HLOOKUP(G$5,#REF!,MATCH('2021 Summary'!$B19,#REF!,0),0),-3)</f>
        <v>#REF!</v>
      </c>
      <c r="I19" s="13" t="e">
        <f>ROUND(HLOOKUP(I$5,#REF!,MATCH('2021 Summary'!$B19,#REF!,0),0),-3)</f>
        <v>#REF!</v>
      </c>
      <c r="K19" s="13" t="e">
        <f>ROUND(HLOOKUP(K$5,#REF!,MATCH('2021 Summary'!$B19,#REF!,0),0),-3)</f>
        <v>#REF!</v>
      </c>
      <c r="M19" s="13" t="e">
        <f>ROUND(HLOOKUP(M$5,#REF!,MATCH('2021 Summary'!$B19,#REF!,0),0),-3)</f>
        <v>#REF!</v>
      </c>
      <c r="O19" s="13" t="e">
        <f>ROUND(HLOOKUP(O$5,#REF!,MATCH('2021 Summary'!$B19,#REF!,0),0),-3)</f>
        <v>#REF!</v>
      </c>
      <c r="Q19" s="13" t="e">
        <f>ROUND(HLOOKUP(Q$5,#REF!,MATCH('2021 Summary'!$B19,#REF!,0),0),-3)</f>
        <v>#REF!</v>
      </c>
    </row>
    <row r="20" spans="1:17" x14ac:dyDescent="0.25">
      <c r="B20" t="s">
        <v>5</v>
      </c>
    </row>
    <row r="21" spans="1:17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  <c r="O21" s="13">
        <v>0</v>
      </c>
      <c r="Q21" s="13">
        <v>0</v>
      </c>
    </row>
    <row r="22" spans="1:17" x14ac:dyDescent="0.25">
      <c r="B22" s="20" t="s">
        <v>7</v>
      </c>
      <c r="C22" t="s">
        <v>7</v>
      </c>
      <c r="E22" s="13" t="e">
        <f>ROUND(HLOOKUP(E$5,#REF!,MATCH('2021 Summary'!$B22,#REF!,0),0),-3)</f>
        <v>#REF!</v>
      </c>
      <c r="G22" s="13" t="e">
        <f>ROUND(HLOOKUP(G$5,#REF!,MATCH('2021 Summary'!$B22,#REF!,0),0),-3)</f>
        <v>#REF!</v>
      </c>
      <c r="I22" s="13" t="e">
        <f>ROUND(HLOOKUP(I$5,#REF!,MATCH('2021 Summary'!$B22,#REF!,0),0),-3)</f>
        <v>#REF!</v>
      </c>
      <c r="K22" s="13" t="e">
        <f>ROUND(HLOOKUP(K$5,#REF!,MATCH('2021 Summary'!$B22,#REF!,0),0),-3)</f>
        <v>#REF!</v>
      </c>
      <c r="M22" s="13" t="e">
        <f>ROUND(HLOOKUP(M$5,#REF!,MATCH('2021 Summary'!$B22,#REF!,0),0),-3)</f>
        <v>#REF!</v>
      </c>
      <c r="O22" s="13" t="e">
        <f>ROUND(HLOOKUP(O$5,#REF!,MATCH('2021 Summary'!$B22,#REF!,0),0),-3)</f>
        <v>#REF!</v>
      </c>
      <c r="Q22" s="13" t="e">
        <f>ROUND(HLOOKUP(Q$5,#REF!,MATCH('2021 Summary'!$B22,#REF!,0),0),-3)</f>
        <v>#REF!</v>
      </c>
    </row>
    <row r="23" spans="1:17" x14ac:dyDescent="0.25">
      <c r="B23" s="20" t="s">
        <v>8</v>
      </c>
      <c r="C23" t="s">
        <v>8</v>
      </c>
      <c r="E23" s="14" t="e">
        <f>ROUND(HLOOKUP(E$5,#REF!,MATCH('2021 Summary'!$B23,#REF!,0),0),-3)</f>
        <v>#REF!</v>
      </c>
      <c r="G23" s="14" t="e">
        <f>ROUND(HLOOKUP(G$5,#REF!,MATCH('2021 Summary'!$B23,#REF!,0),0),-3)</f>
        <v>#REF!</v>
      </c>
      <c r="I23" s="14" t="e">
        <f>ROUND(HLOOKUP(I$5,#REF!,MATCH('2021 Summary'!$B23,#REF!,0),0),-3)</f>
        <v>#REF!</v>
      </c>
      <c r="K23" s="14" t="e">
        <f>ROUND(HLOOKUP(K$5,#REF!,MATCH('2021 Summary'!$B23,#REF!,0),0),-3)</f>
        <v>#REF!</v>
      </c>
      <c r="M23" s="14" t="e">
        <f>ROUND(HLOOKUP(M$5,#REF!,MATCH('2021 Summary'!$B23,#REF!,0),0),-3)</f>
        <v>#REF!</v>
      </c>
      <c r="O23" s="14" t="e">
        <f>ROUND(HLOOKUP(O$5,#REF!,MATCH('2021 Summary'!$B23,#REF!,0),0),-3)</f>
        <v>#REF!</v>
      </c>
      <c r="Q23" s="14" t="e">
        <f>ROUND(HLOOKUP(Q$5,#REF!,MATCH('2021 Summary'!$B23,#REF!,0),0),-3)</f>
        <v>#REF!</v>
      </c>
    </row>
    <row r="24" spans="1:17" x14ac:dyDescent="0.25">
      <c r="B24" t="s">
        <v>9</v>
      </c>
      <c r="E24" s="15" t="e">
        <f>SUM(E17:E23)</f>
        <v>#REF!</v>
      </c>
      <c r="F24" s="15"/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  <c r="N24" s="15"/>
      <c r="O24" s="15" t="e">
        <f>SUM(O17:O23)</f>
        <v>#REF!</v>
      </c>
      <c r="P24" s="15"/>
      <c r="Q24" s="15" t="e">
        <f>SUM(Q17:Q23)</f>
        <v>#REF!</v>
      </c>
    </row>
    <row r="26" spans="1:17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10" t="s">
        <v>4</v>
      </c>
      <c r="B27" s="11"/>
      <c r="C27" s="11"/>
      <c r="D27" s="11"/>
      <c r="E27" s="11">
        <v>2021</v>
      </c>
      <c r="F27" s="11"/>
      <c r="G27" s="11">
        <f>E27+1</f>
        <v>2022</v>
      </c>
      <c r="H27" s="11"/>
      <c r="I27" s="11">
        <f>G27+1</f>
        <v>2023</v>
      </c>
      <c r="J27" s="11"/>
      <c r="K27" s="11">
        <f>I27+1</f>
        <v>2024</v>
      </c>
      <c r="L27" s="11"/>
      <c r="M27" s="11">
        <f>K27+1</f>
        <v>2025</v>
      </c>
      <c r="N27" s="11"/>
      <c r="O27" s="11">
        <f>M27+1</f>
        <v>2026</v>
      </c>
      <c r="P27" s="11"/>
      <c r="Q27" s="11">
        <f>O27+1</f>
        <v>2027</v>
      </c>
    </row>
    <row r="28" spans="1:17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  <c r="O28" s="16" t="e">
        <f>O24-O13</f>
        <v>#REF!</v>
      </c>
      <c r="Q28" s="16" t="e">
        <f>Q24-Q13</f>
        <v>#REF!</v>
      </c>
    </row>
    <row r="29" spans="1:17" x14ac:dyDescent="0.25">
      <c r="E29" s="16"/>
      <c r="G29" s="16"/>
      <c r="I29" s="16"/>
      <c r="K29" s="16"/>
      <c r="M29" s="16"/>
      <c r="O29" s="16"/>
      <c r="Q29" s="16"/>
    </row>
    <row r="30" spans="1:17" x14ac:dyDescent="0.25">
      <c r="A30" s="1" t="s">
        <v>13</v>
      </c>
    </row>
    <row r="31" spans="1:17" x14ac:dyDescent="0.25">
      <c r="A31" s="19" t="s">
        <v>16</v>
      </c>
    </row>
    <row r="32" spans="1:17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A1:O35"/>
  <sheetViews>
    <sheetView showGridLines="0" zoomScale="85" zoomScaleNormal="85" workbookViewId="0">
      <selection activeCell="P39" sqref="P39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4.42578125" bestFit="1" customWidth="1"/>
    <col min="6" max="6" width="2.7109375" customWidth="1"/>
    <col min="7" max="7" width="14.42578125" bestFit="1" customWidth="1"/>
    <col min="8" max="8" width="2.7109375" customWidth="1"/>
    <col min="9" max="9" width="14.42578125" bestFit="1" customWidth="1"/>
    <col min="10" max="10" width="2.7109375" customWidth="1"/>
    <col min="11" max="11" width="14.42578125" bestFit="1" customWidth="1"/>
    <col min="12" max="12" width="2.7109375" customWidth="1"/>
    <col min="13" max="13" width="14.42578125" bestFit="1" customWidth="1"/>
    <col min="14" max="14" width="2.7109375" customWidth="1"/>
    <col min="15" max="15" width="14.42578125" bestFit="1" customWidth="1"/>
  </cols>
  <sheetData>
    <row r="1" spans="1:15" ht="19.5" x14ac:dyDescent="0.3">
      <c r="A1" s="7" t="s">
        <v>3</v>
      </c>
      <c r="B1" s="6"/>
    </row>
    <row r="2" spans="1:15" ht="19.5" x14ac:dyDescent="0.3">
      <c r="A2" s="17" t="s">
        <v>27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10" t="s">
        <v>4</v>
      </c>
      <c r="B5" s="11"/>
      <c r="C5" s="11"/>
      <c r="D5" s="11"/>
      <c r="E5" s="11">
        <v>2022</v>
      </c>
      <c r="F5" s="11"/>
      <c r="G5" s="11">
        <f>E5+1</f>
        <v>2023</v>
      </c>
      <c r="H5" s="11"/>
      <c r="I5" s="11">
        <f>G5+1</f>
        <v>2024</v>
      </c>
      <c r="J5" s="11"/>
      <c r="K5" s="11">
        <f>I5+1</f>
        <v>2025</v>
      </c>
      <c r="L5" s="11"/>
      <c r="M5" s="11">
        <f>K5+1</f>
        <v>2026</v>
      </c>
      <c r="N5" s="11"/>
      <c r="O5" s="11">
        <f>M5+1</f>
        <v>2027</v>
      </c>
    </row>
    <row r="6" spans="1:15" x14ac:dyDescent="0.25">
      <c r="B6" t="s">
        <v>0</v>
      </c>
      <c r="E6" s="12" t="e">
        <f>ROUND(HLOOKUP(E$5,#REF!,MATCH('2022 Summary'!$B6,#REF!,0),0),-3)</f>
        <v>#REF!</v>
      </c>
      <c r="F6" s="12"/>
      <c r="G6" s="12" t="e">
        <f>ROUND(HLOOKUP(G$5,#REF!,MATCH('2022 Summary'!$B6,#REF!,0),0),-3)</f>
        <v>#REF!</v>
      </c>
      <c r="H6" s="12"/>
      <c r="I6" s="12" t="e">
        <f>ROUND(HLOOKUP(I$5,#REF!,MATCH('2022 Summary'!$B6,#REF!,0),0),-3)</f>
        <v>#REF!</v>
      </c>
      <c r="J6" s="12"/>
      <c r="K6" s="12" t="e">
        <f>ROUND(HLOOKUP(K$5,#REF!,MATCH('2022 Summary'!$B6,#REF!,0),0),-3)</f>
        <v>#REF!</v>
      </c>
      <c r="L6" s="12"/>
      <c r="M6" s="12" t="e">
        <f>ROUND(HLOOKUP(M$5,#REF!,MATCH('2022 Summary'!$B6,#REF!,0),0),-3)</f>
        <v>#REF!</v>
      </c>
      <c r="N6" s="12"/>
      <c r="O6" s="12" t="e">
        <f>ROUND(HLOOKUP(O$5,#REF!,MATCH('2022 Summary'!$B6,#REF!,0),0),-3)</f>
        <v>#REF!</v>
      </c>
    </row>
    <row r="7" spans="1:15" x14ac:dyDescent="0.25">
      <c r="B7" t="s">
        <v>1</v>
      </c>
      <c r="E7" s="13" t="e">
        <f>ROUND(HLOOKUP(E$5,#REF!,MATCH('2022 Summary'!$B7,#REF!,0),0),-3)</f>
        <v>#REF!</v>
      </c>
      <c r="G7" s="13" t="e">
        <f>ROUND(HLOOKUP(G$5,#REF!,MATCH('2022 Summary'!$B7,#REF!,0),0),-3)</f>
        <v>#REF!</v>
      </c>
      <c r="I7" s="13" t="e">
        <f>ROUND(HLOOKUP(I$5,#REF!,MATCH('2022 Summary'!$B7,#REF!,0),0),-3)</f>
        <v>#REF!</v>
      </c>
      <c r="K7" s="13" t="e">
        <f>ROUND(HLOOKUP(K$5,#REF!,MATCH('2022 Summary'!$B7,#REF!,0),0),-3)</f>
        <v>#REF!</v>
      </c>
      <c r="M7" s="13" t="e">
        <f>ROUND(HLOOKUP(M$5,#REF!,MATCH('2022 Summary'!$B7,#REF!,0),0),-3)</f>
        <v>#REF!</v>
      </c>
      <c r="O7" s="13" t="e">
        <f>ROUND(HLOOKUP(O$5,#REF!,MATCH('2022 Summary'!$B7,#REF!,0),0),-3)</f>
        <v>#REF!</v>
      </c>
    </row>
    <row r="8" spans="1:15" x14ac:dyDescent="0.25">
      <c r="B8" t="s">
        <v>2</v>
      </c>
      <c r="E8" s="13" t="e">
        <f>ROUND(HLOOKUP(E$5,#REF!,MATCH('2022 Summary'!$B8,#REF!,0),0),-3)</f>
        <v>#REF!</v>
      </c>
      <c r="G8" s="13" t="e">
        <f>ROUND(HLOOKUP(G$5,#REF!,MATCH('2022 Summary'!$B8,#REF!,0),0),-3)</f>
        <v>#REF!</v>
      </c>
      <c r="I8" s="13" t="e">
        <f>ROUND(HLOOKUP(I$5,#REF!,MATCH('2022 Summary'!$B8,#REF!,0),0),-3)</f>
        <v>#REF!</v>
      </c>
      <c r="K8" s="13" t="e">
        <f>ROUND(HLOOKUP(K$5,#REF!,MATCH('2022 Summary'!$B8,#REF!,0),0),-3)</f>
        <v>#REF!</v>
      </c>
      <c r="M8" s="13" t="e">
        <f>ROUND(HLOOKUP(M$5,#REF!,MATCH('2022 Summary'!$B8,#REF!,0),0),-3)</f>
        <v>#REF!</v>
      </c>
      <c r="O8" s="13" t="e">
        <f>ROUND(HLOOKUP(O$5,#REF!,MATCH('2022 Summary'!$B8,#REF!,0),0),-3)</f>
        <v>#REF!</v>
      </c>
    </row>
    <row r="9" spans="1:15" x14ac:dyDescent="0.25">
      <c r="B9" t="s">
        <v>5</v>
      </c>
    </row>
    <row r="10" spans="1:15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  <c r="O10" s="13">
        <v>0</v>
      </c>
    </row>
    <row r="11" spans="1:15" x14ac:dyDescent="0.25">
      <c r="B11" s="20" t="s">
        <v>7</v>
      </c>
      <c r="C11" t="s">
        <v>7</v>
      </c>
      <c r="E11" s="13" t="e">
        <f>ROUND(HLOOKUP(E$5,#REF!,MATCH('2022 Summary'!$B11,#REF!,0),0),-3)</f>
        <v>#REF!</v>
      </c>
      <c r="G11" s="13" t="e">
        <f>ROUND(HLOOKUP(G$5,#REF!,MATCH('2022 Summary'!$B11,#REF!,0),0),-3)</f>
        <v>#REF!</v>
      </c>
      <c r="I11" s="13" t="e">
        <f>ROUND(HLOOKUP(I$5,#REF!,MATCH('2022 Summary'!$B11,#REF!,0),0),-3)</f>
        <v>#REF!</v>
      </c>
      <c r="K11" s="13" t="e">
        <f>ROUND(HLOOKUP(K$5,#REF!,MATCH('2022 Summary'!$B11,#REF!,0),0),-3)</f>
        <v>#REF!</v>
      </c>
      <c r="M11" s="13" t="e">
        <f>ROUND(HLOOKUP(M$5,#REF!,MATCH('2022 Summary'!$B11,#REF!,0),0),-3)</f>
        <v>#REF!</v>
      </c>
      <c r="O11" s="13" t="e">
        <f>ROUND(HLOOKUP(O$5,#REF!,MATCH('2022 Summary'!$B11,#REF!,0),0),-3)</f>
        <v>#REF!</v>
      </c>
    </row>
    <row r="12" spans="1:15" x14ac:dyDescent="0.25">
      <c r="B12" s="20" t="s">
        <v>8</v>
      </c>
      <c r="C12" t="s">
        <v>8</v>
      </c>
      <c r="E12" s="14" t="e">
        <f>ROUND(HLOOKUP(E$5,#REF!,MATCH('2022 Summary'!$B12,#REF!,0),0),-3)</f>
        <v>#REF!</v>
      </c>
      <c r="G12" s="14" t="e">
        <f>ROUND(HLOOKUP(G$5,#REF!,MATCH('2022 Summary'!$B12,#REF!,0),0),-3)</f>
        <v>#REF!</v>
      </c>
      <c r="I12" s="14" t="e">
        <f>ROUND(HLOOKUP(I$5,#REF!,MATCH('2022 Summary'!$B12,#REF!,0),0),-3)</f>
        <v>#REF!</v>
      </c>
      <c r="K12" s="14" t="e">
        <f>ROUND(HLOOKUP(K$5,#REF!,MATCH('2022 Summary'!$B12,#REF!,0),0),-3)</f>
        <v>#REF!</v>
      </c>
      <c r="M12" s="14" t="e">
        <f>ROUND(HLOOKUP(M$5,#REF!,MATCH('2022 Summary'!$B12,#REF!,0),0),-3)</f>
        <v>#REF!</v>
      </c>
      <c r="O12" s="14" t="e">
        <f>ROUND(HLOOKUP(O$5,#REF!,MATCH('2022 Summary'!$B12,#REF!,0),0),-3)</f>
        <v>#REF!</v>
      </c>
    </row>
    <row r="13" spans="1:15" x14ac:dyDescent="0.25">
      <c r="B13" t="s">
        <v>9</v>
      </c>
      <c r="E13" s="15" t="e">
        <f>SUM(E6:E12)</f>
        <v>#REF!</v>
      </c>
      <c r="F13" s="15"/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  <c r="N13" s="15"/>
      <c r="O13" s="15" t="e">
        <f>SUM(O6:O12)</f>
        <v>#REF!</v>
      </c>
    </row>
    <row r="15" spans="1:15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10" t="s">
        <v>4</v>
      </c>
      <c r="B16" s="11"/>
      <c r="C16" s="11"/>
      <c r="D16" s="11"/>
      <c r="E16" s="11">
        <v>2022</v>
      </c>
      <c r="F16" s="11"/>
      <c r="G16" s="11">
        <f>E16+1</f>
        <v>2023</v>
      </c>
      <c r="H16" s="11"/>
      <c r="I16" s="11">
        <f>G16+1</f>
        <v>2024</v>
      </c>
      <c r="J16" s="11"/>
      <c r="K16" s="11">
        <f>I16+1</f>
        <v>2025</v>
      </c>
      <c r="L16" s="11"/>
      <c r="M16" s="11">
        <f>K16+1</f>
        <v>2026</v>
      </c>
      <c r="N16" s="11"/>
      <c r="O16" s="11">
        <f>M16+1</f>
        <v>2027</v>
      </c>
    </row>
    <row r="17" spans="1:15" x14ac:dyDescent="0.25">
      <c r="B17" t="s">
        <v>0</v>
      </c>
      <c r="E17" s="12" t="e">
        <f>ROUND(HLOOKUP(E$5,#REF!,MATCH('2022 Summary'!$B17,#REF!,0),0),-3)</f>
        <v>#REF!</v>
      </c>
      <c r="F17" s="12"/>
      <c r="G17" s="12" t="e">
        <f>ROUND(HLOOKUP(G$5,#REF!,MATCH('2022 Summary'!$B17,#REF!,0),0),-3)</f>
        <v>#REF!</v>
      </c>
      <c r="H17" s="12"/>
      <c r="I17" s="12" t="e">
        <f>ROUND(HLOOKUP(I$5,#REF!,MATCH('2022 Summary'!$B17,#REF!,0),0),-3)</f>
        <v>#REF!</v>
      </c>
      <c r="J17" s="12"/>
      <c r="K17" s="12" t="e">
        <f>ROUND(HLOOKUP(K$5,#REF!,MATCH('2022 Summary'!$B17,#REF!,0),0),-3)</f>
        <v>#REF!</v>
      </c>
      <c r="L17" s="12"/>
      <c r="M17" s="12" t="e">
        <f>ROUND(HLOOKUP(M$5,#REF!,MATCH('2022 Summary'!$B17,#REF!,0),0),-3)</f>
        <v>#REF!</v>
      </c>
      <c r="N17" s="12"/>
      <c r="O17" s="12" t="e">
        <f>ROUND(HLOOKUP(O$5,#REF!,MATCH('2022 Summary'!$B17,#REF!,0),0),-3)</f>
        <v>#REF!</v>
      </c>
    </row>
    <row r="18" spans="1:15" x14ac:dyDescent="0.25">
      <c r="B18" t="s">
        <v>1</v>
      </c>
      <c r="E18" s="13" t="e">
        <f>ROUND(HLOOKUP(E$5,#REF!,MATCH('2022 Summary'!$B18,#REF!,0),0),-3)</f>
        <v>#REF!</v>
      </c>
      <c r="G18" s="13" t="e">
        <f>ROUND(HLOOKUP(G$5,#REF!,MATCH('2022 Summary'!$B18,#REF!,0),0),-3)</f>
        <v>#REF!</v>
      </c>
      <c r="I18" s="13" t="e">
        <f>ROUND(HLOOKUP(I$5,#REF!,MATCH('2022 Summary'!$B18,#REF!,0),0),-3)</f>
        <v>#REF!</v>
      </c>
      <c r="K18" s="13" t="e">
        <f>ROUND(HLOOKUP(K$5,#REF!,MATCH('2022 Summary'!$B18,#REF!,0),0),-3)</f>
        <v>#REF!</v>
      </c>
      <c r="M18" s="13" t="e">
        <f>ROUND(HLOOKUP(M$5,#REF!,MATCH('2022 Summary'!$B18,#REF!,0),0),-3)</f>
        <v>#REF!</v>
      </c>
      <c r="O18" s="13" t="e">
        <f>ROUND(HLOOKUP(O$5,#REF!,MATCH('2022 Summary'!$B18,#REF!,0),0),-3)</f>
        <v>#REF!</v>
      </c>
    </row>
    <row r="19" spans="1:15" x14ac:dyDescent="0.25">
      <c r="B19" t="s">
        <v>2</v>
      </c>
      <c r="E19" s="13" t="e">
        <f>ROUND(HLOOKUP(E$5,#REF!,MATCH('2022 Summary'!$B19,#REF!,0),0),-3)</f>
        <v>#REF!</v>
      </c>
      <c r="G19" s="13" t="e">
        <f>ROUND(HLOOKUP(G$5,#REF!,MATCH('2022 Summary'!$B19,#REF!,0),0),-3)</f>
        <v>#REF!</v>
      </c>
      <c r="I19" s="13" t="e">
        <f>ROUND(HLOOKUP(I$5,#REF!,MATCH('2022 Summary'!$B19,#REF!,0),0),-3)</f>
        <v>#REF!</v>
      </c>
      <c r="K19" s="13" t="e">
        <f>ROUND(HLOOKUP(K$5,#REF!,MATCH('2022 Summary'!$B19,#REF!,0),0),-3)</f>
        <v>#REF!</v>
      </c>
      <c r="M19" s="13" t="e">
        <f>ROUND(HLOOKUP(M$5,#REF!,MATCH('2022 Summary'!$B19,#REF!,0),0),-3)</f>
        <v>#REF!</v>
      </c>
      <c r="O19" s="13" t="e">
        <f>ROUND(HLOOKUP(O$5,#REF!,MATCH('2022 Summary'!$B19,#REF!,0),0),-3)</f>
        <v>#REF!</v>
      </c>
    </row>
    <row r="20" spans="1:15" x14ac:dyDescent="0.25">
      <c r="B20" t="s">
        <v>5</v>
      </c>
    </row>
    <row r="21" spans="1:15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  <c r="O21" s="13">
        <v>0</v>
      </c>
    </row>
    <row r="22" spans="1:15" x14ac:dyDescent="0.25">
      <c r="B22" s="20" t="s">
        <v>7</v>
      </c>
      <c r="C22" t="s">
        <v>7</v>
      </c>
      <c r="E22" s="13" t="e">
        <f>ROUND(HLOOKUP(E$5,#REF!,MATCH('2022 Summary'!$B22,#REF!,0),0),-3)</f>
        <v>#REF!</v>
      </c>
      <c r="G22" s="13" t="e">
        <f>ROUND(HLOOKUP(G$5,#REF!,MATCH('2022 Summary'!$B22,#REF!,0),0),-3)</f>
        <v>#REF!</v>
      </c>
      <c r="I22" s="13" t="e">
        <f>ROUND(HLOOKUP(I$5,#REF!,MATCH('2022 Summary'!$B22,#REF!,0),0),-3)</f>
        <v>#REF!</v>
      </c>
      <c r="K22" s="13" t="e">
        <f>ROUND(HLOOKUP(K$5,#REF!,MATCH('2022 Summary'!$B22,#REF!,0),0),-3)</f>
        <v>#REF!</v>
      </c>
      <c r="M22" s="13" t="e">
        <f>ROUND(HLOOKUP(M$5,#REF!,MATCH('2022 Summary'!$B22,#REF!,0),0),-3)</f>
        <v>#REF!</v>
      </c>
      <c r="O22" s="13" t="e">
        <f>ROUND(HLOOKUP(O$5,#REF!,MATCH('2022 Summary'!$B22,#REF!,0),0),-3)</f>
        <v>#REF!</v>
      </c>
    </row>
    <row r="23" spans="1:15" x14ac:dyDescent="0.25">
      <c r="B23" s="20" t="s">
        <v>8</v>
      </c>
      <c r="C23" t="s">
        <v>8</v>
      </c>
      <c r="E23" s="14" t="e">
        <f>ROUND(HLOOKUP(E$5,#REF!,MATCH('2022 Summary'!$B23,#REF!,0),0),-3)</f>
        <v>#REF!</v>
      </c>
      <c r="G23" s="14" t="e">
        <f>ROUND(HLOOKUP(G$5,#REF!,MATCH('2022 Summary'!$B23,#REF!,0),0),-3)</f>
        <v>#REF!</v>
      </c>
      <c r="I23" s="14" t="e">
        <f>ROUND(HLOOKUP(I$5,#REF!,MATCH('2022 Summary'!$B23,#REF!,0),0),-3)</f>
        <v>#REF!</v>
      </c>
      <c r="K23" s="14" t="e">
        <f>ROUND(HLOOKUP(K$5,#REF!,MATCH('2022 Summary'!$B23,#REF!,0),0),-3)</f>
        <v>#REF!</v>
      </c>
      <c r="M23" s="14" t="e">
        <f>ROUND(HLOOKUP(M$5,#REF!,MATCH('2022 Summary'!$B23,#REF!,0),0),-3)</f>
        <v>#REF!</v>
      </c>
      <c r="O23" s="14" t="e">
        <f>ROUND(HLOOKUP(O$5,#REF!,MATCH('2022 Summary'!$B23,#REF!,0),0),-3)</f>
        <v>#REF!</v>
      </c>
    </row>
    <row r="24" spans="1:15" x14ac:dyDescent="0.25">
      <c r="B24" t="s">
        <v>9</v>
      </c>
      <c r="E24" s="15" t="e">
        <f>SUM(E17:E23)</f>
        <v>#REF!</v>
      </c>
      <c r="F24" s="15"/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  <c r="N24" s="15"/>
      <c r="O24" s="15" t="e">
        <f>SUM(O17:O23)</f>
        <v>#REF!</v>
      </c>
    </row>
    <row r="26" spans="1:15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10" t="s">
        <v>4</v>
      </c>
      <c r="B27" s="11"/>
      <c r="C27" s="11"/>
      <c r="D27" s="11"/>
      <c r="E27" s="11">
        <v>2022</v>
      </c>
      <c r="F27" s="11"/>
      <c r="G27" s="11">
        <f>E27+1</f>
        <v>2023</v>
      </c>
      <c r="H27" s="11"/>
      <c r="I27" s="11">
        <f>G27+1</f>
        <v>2024</v>
      </c>
      <c r="J27" s="11"/>
      <c r="K27" s="11">
        <f>I27+1</f>
        <v>2025</v>
      </c>
      <c r="L27" s="11"/>
      <c r="M27" s="11">
        <f>K27+1</f>
        <v>2026</v>
      </c>
      <c r="N27" s="11"/>
      <c r="O27" s="11">
        <f>M27+1</f>
        <v>2027</v>
      </c>
    </row>
    <row r="28" spans="1:15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  <c r="O28" s="16" t="e">
        <f>O24-O13</f>
        <v>#REF!</v>
      </c>
    </row>
    <row r="29" spans="1:15" x14ac:dyDescent="0.25">
      <c r="E29" s="16"/>
      <c r="G29" s="16"/>
      <c r="I29" s="16"/>
      <c r="K29" s="16"/>
      <c r="M29" s="16"/>
      <c r="O29" s="16"/>
    </row>
    <row r="30" spans="1:15" x14ac:dyDescent="0.25">
      <c r="A30" s="1" t="s">
        <v>13</v>
      </c>
    </row>
    <row r="31" spans="1:15" x14ac:dyDescent="0.25">
      <c r="A31" s="19" t="s">
        <v>16</v>
      </c>
    </row>
    <row r="32" spans="1:15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1:M35"/>
  <sheetViews>
    <sheetView showGridLines="0" zoomScale="85" zoomScaleNormal="85" workbookViewId="0">
      <selection activeCell="AA35" sqref="AA35"/>
    </sheetView>
  </sheetViews>
  <sheetFormatPr defaultRowHeight="15" x14ac:dyDescent="0.25"/>
  <cols>
    <col min="1" max="2" width="2.7109375" customWidth="1"/>
    <col min="3" max="3" width="30.42578125" customWidth="1"/>
    <col min="4" max="4" width="2.7109375" customWidth="1"/>
    <col min="5" max="5" width="14.42578125" bestFit="1" customWidth="1"/>
    <col min="6" max="6" width="2.7109375" customWidth="1"/>
    <col min="7" max="7" width="14.42578125" bestFit="1" customWidth="1"/>
    <col min="8" max="8" width="2.7109375" customWidth="1"/>
    <col min="9" max="9" width="14.42578125" bestFit="1" customWidth="1"/>
    <col min="10" max="10" width="2.7109375" customWidth="1"/>
    <col min="11" max="11" width="14.42578125" bestFit="1" customWidth="1"/>
    <col min="12" max="12" width="2.7109375" customWidth="1"/>
    <col min="13" max="13" width="14.42578125" bestFit="1" customWidth="1"/>
  </cols>
  <sheetData>
    <row r="1" spans="1:13" ht="19.5" x14ac:dyDescent="0.3">
      <c r="A1" s="7" t="s">
        <v>3</v>
      </c>
      <c r="B1" s="6"/>
    </row>
    <row r="2" spans="1:13" ht="19.5" x14ac:dyDescent="0.3">
      <c r="A2" s="17" t="s">
        <v>27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15.75" thickBot="1" x14ac:dyDescent="0.3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10" t="s">
        <v>4</v>
      </c>
      <c r="B5" s="11"/>
      <c r="C5" s="11"/>
      <c r="D5" s="11"/>
      <c r="E5" s="11">
        <v>2023</v>
      </c>
      <c r="F5" s="11"/>
      <c r="G5" s="11">
        <f>E5+1</f>
        <v>2024</v>
      </c>
      <c r="H5" s="11"/>
      <c r="I5" s="11">
        <f>G5+1</f>
        <v>2025</v>
      </c>
      <c r="J5" s="11"/>
      <c r="K5" s="11">
        <f>I5+1</f>
        <v>2026</v>
      </c>
      <c r="L5" s="11"/>
      <c r="M5" s="11">
        <f>K5+1</f>
        <v>2027</v>
      </c>
    </row>
    <row r="6" spans="1:13" x14ac:dyDescent="0.25">
      <c r="B6" t="s">
        <v>0</v>
      </c>
      <c r="E6" s="12" t="e">
        <f>ROUND(HLOOKUP(E$5,#REF!,MATCH('2023 Summary'!$B6,#REF!,0),0),-3)</f>
        <v>#REF!</v>
      </c>
      <c r="F6" s="12"/>
      <c r="G6" s="12" t="e">
        <f>ROUND(HLOOKUP(G$5,#REF!,MATCH('2023 Summary'!$B6,#REF!,0),0),-3)</f>
        <v>#REF!</v>
      </c>
      <c r="H6" s="12"/>
      <c r="I6" s="12" t="e">
        <f>ROUND(HLOOKUP(I$5,#REF!,MATCH('2023 Summary'!$B6,#REF!,0),0),-3)</f>
        <v>#REF!</v>
      </c>
      <c r="J6" s="12"/>
      <c r="K6" s="12" t="e">
        <f>ROUND(HLOOKUP(K$5,#REF!,MATCH('2023 Summary'!$B6,#REF!,0),0),-3)</f>
        <v>#REF!</v>
      </c>
      <c r="L6" s="12"/>
      <c r="M6" s="12" t="e">
        <f>ROUND(HLOOKUP(M$5,#REF!,MATCH('2023 Summary'!$B6,#REF!,0),0),-3)</f>
        <v>#REF!</v>
      </c>
    </row>
    <row r="7" spans="1:13" x14ac:dyDescent="0.25">
      <c r="B7" t="s">
        <v>1</v>
      </c>
      <c r="E7" s="13" t="e">
        <f>ROUND(HLOOKUP(E$5,#REF!,MATCH('2023 Summary'!$B7,#REF!,0),0),-3)</f>
        <v>#REF!</v>
      </c>
      <c r="G7" s="13" t="e">
        <f>ROUND(HLOOKUP(G$5,#REF!,MATCH('2023 Summary'!$B7,#REF!,0),0),-3)</f>
        <v>#REF!</v>
      </c>
      <c r="I7" s="13" t="e">
        <f>ROUND(HLOOKUP(I$5,#REF!,MATCH('2023 Summary'!$B7,#REF!,0),0),-3)</f>
        <v>#REF!</v>
      </c>
      <c r="K7" s="13" t="e">
        <f>ROUND(HLOOKUP(K$5,#REF!,MATCH('2023 Summary'!$B7,#REF!,0),0),-3)</f>
        <v>#REF!</v>
      </c>
      <c r="M7" s="13" t="e">
        <f>ROUND(HLOOKUP(M$5,#REF!,MATCH('2023 Summary'!$B7,#REF!,0),0),-3)</f>
        <v>#REF!</v>
      </c>
    </row>
    <row r="8" spans="1:13" x14ac:dyDescent="0.25">
      <c r="B8" t="s">
        <v>2</v>
      </c>
      <c r="E8" s="13" t="e">
        <f>ROUND(HLOOKUP(E$5,#REF!,MATCH('2023 Summary'!$B8,#REF!,0),0),-3)</f>
        <v>#REF!</v>
      </c>
      <c r="G8" s="13" t="e">
        <f>ROUND(HLOOKUP(G$5,#REF!,MATCH('2023 Summary'!$B8,#REF!,0),0),-3)</f>
        <v>#REF!</v>
      </c>
      <c r="I8" s="13" t="e">
        <f>ROUND(HLOOKUP(I$5,#REF!,MATCH('2023 Summary'!$B8,#REF!,0),0),-3)</f>
        <v>#REF!</v>
      </c>
      <c r="K8" s="13" t="e">
        <f>ROUND(HLOOKUP(K$5,#REF!,MATCH('2023 Summary'!$B8,#REF!,0),0),-3)</f>
        <v>#REF!</v>
      </c>
      <c r="M8" s="13" t="e">
        <f>ROUND(HLOOKUP(M$5,#REF!,MATCH('2023 Summary'!$B8,#REF!,0),0),-3)</f>
        <v>#REF!</v>
      </c>
    </row>
    <row r="9" spans="1:13" x14ac:dyDescent="0.25">
      <c r="B9" t="s">
        <v>5</v>
      </c>
    </row>
    <row r="10" spans="1:13" x14ac:dyDescent="0.25">
      <c r="C10" t="s">
        <v>6</v>
      </c>
      <c r="E10" s="13">
        <v>0</v>
      </c>
      <c r="G10" s="13">
        <v>0</v>
      </c>
      <c r="I10" s="13">
        <v>0</v>
      </c>
      <c r="K10" s="13">
        <v>0</v>
      </c>
      <c r="M10" s="13">
        <v>0</v>
      </c>
    </row>
    <row r="11" spans="1:13" x14ac:dyDescent="0.25">
      <c r="B11" s="20" t="s">
        <v>7</v>
      </c>
      <c r="C11" t="s">
        <v>7</v>
      </c>
      <c r="E11" s="13" t="e">
        <f>ROUND(HLOOKUP(E$5,#REF!,MATCH('2023 Summary'!$B11,#REF!,0),0),-3)</f>
        <v>#REF!</v>
      </c>
      <c r="G11" s="13" t="e">
        <f>ROUND(HLOOKUP(G$5,#REF!,MATCH('2023 Summary'!$B11,#REF!,0),0),-3)</f>
        <v>#REF!</v>
      </c>
      <c r="I11" s="13" t="e">
        <f>ROUND(HLOOKUP(I$5,#REF!,MATCH('2023 Summary'!$B11,#REF!,0),0),-3)</f>
        <v>#REF!</v>
      </c>
      <c r="K11" s="13" t="e">
        <f>ROUND(HLOOKUP(K$5,#REF!,MATCH('2023 Summary'!$B11,#REF!,0),0),-3)</f>
        <v>#REF!</v>
      </c>
      <c r="M11" s="13" t="e">
        <f>ROUND(HLOOKUP(M$5,#REF!,MATCH('2023 Summary'!$B11,#REF!,0),0),-3)</f>
        <v>#REF!</v>
      </c>
    </row>
    <row r="12" spans="1:13" x14ac:dyDescent="0.25">
      <c r="B12" s="20" t="s">
        <v>8</v>
      </c>
      <c r="C12" t="s">
        <v>8</v>
      </c>
      <c r="E12" s="14" t="e">
        <f>ROUND(HLOOKUP(E$5,#REF!,MATCH('2023 Summary'!$B12,#REF!,0),0),-3)</f>
        <v>#REF!</v>
      </c>
      <c r="G12" s="14" t="e">
        <f>ROUND(HLOOKUP(G$5,#REF!,MATCH('2023 Summary'!$B12,#REF!,0),0),-3)</f>
        <v>#REF!</v>
      </c>
      <c r="I12" s="14" t="e">
        <f>ROUND(HLOOKUP(I$5,#REF!,MATCH('2023 Summary'!$B12,#REF!,0),0),-3)</f>
        <v>#REF!</v>
      </c>
      <c r="K12" s="14" t="e">
        <f>ROUND(HLOOKUP(K$5,#REF!,MATCH('2023 Summary'!$B12,#REF!,0),0),-3)</f>
        <v>#REF!</v>
      </c>
      <c r="M12" s="14" t="e">
        <f>ROUND(HLOOKUP(M$5,#REF!,MATCH('2023 Summary'!$B12,#REF!,0),0),-3)</f>
        <v>#REF!</v>
      </c>
    </row>
    <row r="13" spans="1:13" x14ac:dyDescent="0.25">
      <c r="B13" t="s">
        <v>9</v>
      </c>
      <c r="E13" s="15" t="e">
        <f>SUM(E6:E12)</f>
        <v>#REF!</v>
      </c>
      <c r="F13" s="15"/>
      <c r="G13" s="15" t="e">
        <f>SUM(G6:G12)</f>
        <v>#REF!</v>
      </c>
      <c r="H13" s="15"/>
      <c r="I13" s="15" t="e">
        <f>SUM(I6:I12)</f>
        <v>#REF!</v>
      </c>
      <c r="J13" s="15"/>
      <c r="K13" s="15" t="e">
        <f>SUM(K6:K12)</f>
        <v>#REF!</v>
      </c>
      <c r="L13" s="15"/>
      <c r="M13" s="15" t="e">
        <f>SUM(M6:M12)</f>
        <v>#REF!</v>
      </c>
    </row>
    <row r="15" spans="1:13" ht="15.75" thickBot="1" x14ac:dyDescent="0.3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10" t="s">
        <v>4</v>
      </c>
      <c r="B16" s="11"/>
      <c r="C16" s="11"/>
      <c r="D16" s="11"/>
      <c r="E16" s="11">
        <v>2023</v>
      </c>
      <c r="F16" s="11"/>
      <c r="G16" s="11">
        <f>E16+1</f>
        <v>2024</v>
      </c>
      <c r="H16" s="11"/>
      <c r="I16" s="11">
        <f>G16+1</f>
        <v>2025</v>
      </c>
      <c r="J16" s="11"/>
      <c r="K16" s="11">
        <f>I16+1</f>
        <v>2026</v>
      </c>
      <c r="L16" s="11"/>
      <c r="M16" s="11">
        <f>K16+1</f>
        <v>2027</v>
      </c>
    </row>
    <row r="17" spans="1:13" x14ac:dyDescent="0.25">
      <c r="B17" t="s">
        <v>0</v>
      </c>
      <c r="E17" s="12" t="e">
        <f>ROUND(HLOOKUP(E$5,#REF!,MATCH('2023 Summary'!$B17,#REF!,0),0),-3)</f>
        <v>#REF!</v>
      </c>
      <c r="F17" s="12"/>
      <c r="G17" s="12" t="e">
        <f>ROUND(HLOOKUP(G$5,#REF!,MATCH('2023 Summary'!$B17,#REF!,0),0),-3)</f>
        <v>#REF!</v>
      </c>
      <c r="H17" s="12"/>
      <c r="I17" s="12" t="e">
        <f>ROUND(HLOOKUP(I$5,#REF!,MATCH('2023 Summary'!$B17,#REF!,0),0),-3)</f>
        <v>#REF!</v>
      </c>
      <c r="J17" s="12"/>
      <c r="K17" s="12" t="e">
        <f>ROUND(HLOOKUP(K$5,#REF!,MATCH('2023 Summary'!$B17,#REF!,0),0),-3)</f>
        <v>#REF!</v>
      </c>
      <c r="L17" s="12"/>
      <c r="M17" s="12" t="e">
        <f>ROUND(HLOOKUP(M$5,#REF!,MATCH('2023 Summary'!$B17,#REF!,0),0),-3)</f>
        <v>#REF!</v>
      </c>
    </row>
    <row r="18" spans="1:13" x14ac:dyDescent="0.25">
      <c r="B18" t="s">
        <v>1</v>
      </c>
      <c r="E18" s="13" t="e">
        <f>ROUND(HLOOKUP(E$5,#REF!,MATCH('2023 Summary'!$B18,#REF!,0),0),-3)</f>
        <v>#REF!</v>
      </c>
      <c r="G18" s="13" t="e">
        <f>ROUND(HLOOKUP(G$5,#REF!,MATCH('2023 Summary'!$B18,#REF!,0),0),-3)</f>
        <v>#REF!</v>
      </c>
      <c r="I18" s="13" t="e">
        <f>ROUND(HLOOKUP(I$5,#REF!,MATCH('2023 Summary'!$B18,#REF!,0),0),-3)</f>
        <v>#REF!</v>
      </c>
      <c r="K18" s="13" t="e">
        <f>ROUND(HLOOKUP(K$5,#REF!,MATCH('2023 Summary'!$B18,#REF!,0),0),-3)</f>
        <v>#REF!</v>
      </c>
      <c r="M18" s="13" t="e">
        <f>ROUND(HLOOKUP(M$5,#REF!,MATCH('2023 Summary'!$B18,#REF!,0),0),-3)</f>
        <v>#REF!</v>
      </c>
    </row>
    <row r="19" spans="1:13" x14ac:dyDescent="0.25">
      <c r="B19" t="s">
        <v>2</v>
      </c>
      <c r="E19" s="13" t="e">
        <f>ROUND(HLOOKUP(E$5,#REF!,MATCH('2023 Summary'!$B19,#REF!,0),0),-3)</f>
        <v>#REF!</v>
      </c>
      <c r="G19" s="13" t="e">
        <f>ROUND(HLOOKUP(G$5,#REF!,MATCH('2023 Summary'!$B19,#REF!,0),0),-3)</f>
        <v>#REF!</v>
      </c>
      <c r="I19" s="13" t="e">
        <f>ROUND(HLOOKUP(I$5,#REF!,MATCH('2023 Summary'!$B19,#REF!,0),0),-3)</f>
        <v>#REF!</v>
      </c>
      <c r="K19" s="13" t="e">
        <f>ROUND(HLOOKUP(K$5,#REF!,MATCH('2023 Summary'!$B19,#REF!,0),0),-3)</f>
        <v>#REF!</v>
      </c>
      <c r="M19" s="13" t="e">
        <f>ROUND(HLOOKUP(M$5,#REF!,MATCH('2023 Summary'!$B19,#REF!,0),0),-3)</f>
        <v>#REF!</v>
      </c>
    </row>
    <row r="20" spans="1:13" x14ac:dyDescent="0.25">
      <c r="B20" t="s">
        <v>5</v>
      </c>
    </row>
    <row r="21" spans="1:13" x14ac:dyDescent="0.25">
      <c r="C21" t="s">
        <v>6</v>
      </c>
      <c r="E21" s="13">
        <v>0</v>
      </c>
      <c r="G21" s="13">
        <v>0</v>
      </c>
      <c r="I21" s="13">
        <v>0</v>
      </c>
      <c r="K21" s="13">
        <v>0</v>
      </c>
      <c r="M21" s="13">
        <v>0</v>
      </c>
    </row>
    <row r="22" spans="1:13" x14ac:dyDescent="0.25">
      <c r="B22" s="20" t="s">
        <v>7</v>
      </c>
      <c r="C22" t="s">
        <v>7</v>
      </c>
      <c r="E22" s="13" t="e">
        <f>ROUND(HLOOKUP(E$5,#REF!,MATCH('2023 Summary'!$B22,#REF!,0),0),-3)</f>
        <v>#REF!</v>
      </c>
      <c r="G22" s="13" t="e">
        <f>ROUND(HLOOKUP(G$5,#REF!,MATCH('2023 Summary'!$B22,#REF!,0),0),-3)</f>
        <v>#REF!</v>
      </c>
      <c r="I22" s="13" t="e">
        <f>ROUND(HLOOKUP(I$5,#REF!,MATCH('2023 Summary'!$B22,#REF!,0),0),-3)</f>
        <v>#REF!</v>
      </c>
      <c r="K22" s="13" t="e">
        <f>ROUND(HLOOKUP(K$5,#REF!,MATCH('2023 Summary'!$B22,#REF!,0),0),-3)</f>
        <v>#REF!</v>
      </c>
      <c r="M22" s="13" t="e">
        <f>ROUND(HLOOKUP(M$5,#REF!,MATCH('2023 Summary'!$B22,#REF!,0),0),-3)</f>
        <v>#REF!</v>
      </c>
    </row>
    <row r="23" spans="1:13" x14ac:dyDescent="0.25">
      <c r="B23" s="20" t="s">
        <v>8</v>
      </c>
      <c r="C23" t="s">
        <v>8</v>
      </c>
      <c r="E23" s="14" t="e">
        <f>ROUND(HLOOKUP(E$5,#REF!,MATCH('2023 Summary'!$B23,#REF!,0),0),-3)</f>
        <v>#REF!</v>
      </c>
      <c r="G23" s="14" t="e">
        <f>ROUND(HLOOKUP(G$5,#REF!,MATCH('2023 Summary'!$B23,#REF!,0),0),-3)</f>
        <v>#REF!</v>
      </c>
      <c r="I23" s="14" t="e">
        <f>ROUND(HLOOKUP(I$5,#REF!,MATCH('2023 Summary'!$B23,#REF!,0),0),-3)</f>
        <v>#REF!</v>
      </c>
      <c r="K23" s="14" t="e">
        <f>ROUND(HLOOKUP(K$5,#REF!,MATCH('2023 Summary'!$B23,#REF!,0),0),-3)</f>
        <v>#REF!</v>
      </c>
      <c r="M23" s="14" t="e">
        <f>ROUND(HLOOKUP(M$5,#REF!,MATCH('2023 Summary'!$B23,#REF!,0),0),-3)</f>
        <v>#REF!</v>
      </c>
    </row>
    <row r="24" spans="1:13" x14ac:dyDescent="0.25">
      <c r="B24" t="s">
        <v>9</v>
      </c>
      <c r="E24" s="15" t="e">
        <f>SUM(E17:E23)</f>
        <v>#REF!</v>
      </c>
      <c r="F24" s="15"/>
      <c r="G24" s="15" t="e">
        <f>SUM(G17:G23)</f>
        <v>#REF!</v>
      </c>
      <c r="H24" s="15"/>
      <c r="I24" s="15" t="e">
        <f>SUM(I17:I23)</f>
        <v>#REF!</v>
      </c>
      <c r="J24" s="15"/>
      <c r="K24" s="15" t="e">
        <f>SUM(K17:K23)</f>
        <v>#REF!</v>
      </c>
      <c r="L24" s="15"/>
      <c r="M24" s="15" t="e">
        <f>SUM(M17:M23)</f>
        <v>#REF!</v>
      </c>
    </row>
    <row r="26" spans="1:13" ht="15.75" thickBot="1" x14ac:dyDescent="0.3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0" t="s">
        <v>4</v>
      </c>
      <c r="B27" s="11"/>
      <c r="C27" s="11"/>
      <c r="D27" s="11"/>
      <c r="E27" s="11">
        <v>2023</v>
      </c>
      <c r="F27" s="11"/>
      <c r="G27" s="11">
        <f>E27+1</f>
        <v>2024</v>
      </c>
      <c r="H27" s="11"/>
      <c r="I27" s="11">
        <f>G27+1</f>
        <v>2025</v>
      </c>
      <c r="J27" s="11"/>
      <c r="K27" s="11">
        <f>I27+1</f>
        <v>2026</v>
      </c>
      <c r="L27" s="11"/>
      <c r="M27" s="11">
        <f>K27+1</f>
        <v>2027</v>
      </c>
    </row>
    <row r="28" spans="1:13" x14ac:dyDescent="0.25">
      <c r="B28" t="s">
        <v>9</v>
      </c>
      <c r="E28" s="16" t="e">
        <f>E24-E13</f>
        <v>#REF!</v>
      </c>
      <c r="G28" s="16" t="e">
        <f>G24-G13</f>
        <v>#REF!</v>
      </c>
      <c r="I28" s="16" t="e">
        <f>I24-I13</f>
        <v>#REF!</v>
      </c>
      <c r="K28" s="16" t="e">
        <f>K24-K13</f>
        <v>#REF!</v>
      </c>
      <c r="M28" s="16" t="e">
        <f>M24-M13</f>
        <v>#REF!</v>
      </c>
    </row>
    <row r="29" spans="1:13" x14ac:dyDescent="0.25">
      <c r="E29" s="16"/>
      <c r="G29" s="16"/>
      <c r="I29" s="16"/>
      <c r="K29" s="16"/>
      <c r="M29" s="16"/>
    </row>
    <row r="30" spans="1:13" x14ac:dyDescent="0.25">
      <c r="A30" s="1" t="s">
        <v>13</v>
      </c>
    </row>
    <row r="31" spans="1:13" x14ac:dyDescent="0.25">
      <c r="A31" s="19" t="s">
        <v>16</v>
      </c>
    </row>
    <row r="32" spans="1:13" x14ac:dyDescent="0.25">
      <c r="A32" s="19" t="s">
        <v>23</v>
      </c>
    </row>
    <row r="33" spans="1:1" x14ac:dyDescent="0.25">
      <c r="A33" s="19" t="s">
        <v>24</v>
      </c>
    </row>
    <row r="34" spans="1:1" x14ac:dyDescent="0.25">
      <c r="A34" s="19" t="s">
        <v>14</v>
      </c>
    </row>
    <row r="35" spans="1:1" x14ac:dyDescent="0.25">
      <c r="A35" s="19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0x01010053B330A8F585F940B9387ACDDDA40CA2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30A8F585F940B9387ACDDDA40CA2" ma:contentTypeVersion="" ma:contentTypeDescription="Create a new document." ma:contentTypeScope="" ma:versionID="d6e2fcea7198eeef92adcc55c8e0b983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D2FEF-759C-446F-A271-62B6DE5FC5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32E8572-6BB6-41E5-AF14-AE162F6ABD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9D6F99-D110-4917-987D-49AE94BB4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91BD33-DC09-41A4-82B9-5F992C2C52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Display ('24 &amp; '29)</vt:lpstr>
      <vt:lpstr>Display ('24 &amp; '27)</vt:lpstr>
      <vt:lpstr>Review</vt:lpstr>
      <vt:lpstr>2018 Summary</vt:lpstr>
      <vt:lpstr>2019 Summary</vt:lpstr>
      <vt:lpstr>2020 Summary</vt:lpstr>
      <vt:lpstr>2021 Summary</vt:lpstr>
      <vt:lpstr>2022 Summary</vt:lpstr>
      <vt:lpstr>2023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Kelly</dc:creator>
  <cp:lastModifiedBy>Accardo, Joseph</cp:lastModifiedBy>
  <dcterms:created xsi:type="dcterms:W3CDTF">2022-10-25T22:54:24Z</dcterms:created>
  <dcterms:modified xsi:type="dcterms:W3CDTF">2023-02-02T19:29:12Z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bf099f88-6787-4c63-8a1b-7c59222e4b55</vt:lpwstr>
  </property>
  <property fmtid="{D5CDD505-2E9C-101B-9397-08002B2CF9AE}" pid="3" name="AonClassification">
    <vt:lpwstr>ADC_class_200</vt:lpwstr>
  </property>
  <property fmtid="{D5CDD505-2E9C-101B-9397-08002B2CF9AE}" pid="4" name="ContentTypeId">
    <vt:lpwstr>0x01010059AB7380880E1D498A9E676953A93667</vt:lpwstr>
  </property>
</Properties>
</file>