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Rates - sorted" sheetId="1" r:id="rId1"/>
    <sheet name="Bills - sorted" sheetId="2" r:id="rId2"/>
    <sheet name="% of Income - sorted" sheetId="3" r:id="rId3"/>
    <sheet name="Usage - sorted" sheetId="4" r:id="rId4"/>
    <sheet name="All Data - Unsorted" sheetId="5" r:id="rId5"/>
  </sheets>
  <definedNames/>
  <calcPr fullCalcOnLoad="1"/>
</workbook>
</file>

<file path=xl/sharedStrings.xml><?xml version="1.0" encoding="utf-8"?>
<sst xmlns="http://schemas.openxmlformats.org/spreadsheetml/2006/main" count="755" uniqueCount="152">
  <si>
    <t>SA1 Personal Income Summary: Personal Income, Population, Per Capita Personal Income</t>
  </si>
  <si>
    <t>Per capita personal income (dollars) 2/</t>
  </si>
  <si>
    <t>Bureau of Economic Analysis</t>
  </si>
  <si>
    <t>State or DC</t>
  </si>
  <si>
    <t>GeoFips</t>
  </si>
  <si>
    <t>GeoName</t>
  </si>
  <si>
    <t>00000</t>
  </si>
  <si>
    <t>United States</t>
  </si>
  <si>
    <t>01000</t>
  </si>
  <si>
    <t>Alabama</t>
  </si>
  <si>
    <t>02000</t>
  </si>
  <si>
    <t>Alaska*</t>
  </si>
  <si>
    <t>04000</t>
  </si>
  <si>
    <t>Arizona</t>
  </si>
  <si>
    <t>05000</t>
  </si>
  <si>
    <t>Arkansas</t>
  </si>
  <si>
    <t>06000</t>
  </si>
  <si>
    <t>California</t>
  </si>
  <si>
    <t>08000</t>
  </si>
  <si>
    <t>Colorado</t>
  </si>
  <si>
    <t>09000</t>
  </si>
  <si>
    <t>Connecticut</t>
  </si>
  <si>
    <t>10000</t>
  </si>
  <si>
    <t>Delaware</t>
  </si>
  <si>
    <t>11000</t>
  </si>
  <si>
    <t>District of Columbia</t>
  </si>
  <si>
    <t>12000</t>
  </si>
  <si>
    <t>Florida</t>
  </si>
  <si>
    <t>13000</t>
  </si>
  <si>
    <t>Georgia</t>
  </si>
  <si>
    <t>15000</t>
  </si>
  <si>
    <t>Hawaii*</t>
  </si>
  <si>
    <t>16000</t>
  </si>
  <si>
    <t>Idaho</t>
  </si>
  <si>
    <t>17000</t>
  </si>
  <si>
    <t>Illinois</t>
  </si>
  <si>
    <t>18000</t>
  </si>
  <si>
    <t>Indiana</t>
  </si>
  <si>
    <t>19000</t>
  </si>
  <si>
    <t>Iowa</t>
  </si>
  <si>
    <t>20000</t>
  </si>
  <si>
    <t>Kansas</t>
  </si>
  <si>
    <t>21000</t>
  </si>
  <si>
    <t>Kentucky</t>
  </si>
  <si>
    <t>22000</t>
  </si>
  <si>
    <t>Louisiana</t>
  </si>
  <si>
    <t>23000</t>
  </si>
  <si>
    <t>Maine</t>
  </si>
  <si>
    <t>24000</t>
  </si>
  <si>
    <t>Maryland</t>
  </si>
  <si>
    <t>25000</t>
  </si>
  <si>
    <t>Massachusetts</t>
  </si>
  <si>
    <t>26000</t>
  </si>
  <si>
    <t>Michigan</t>
  </si>
  <si>
    <t>27000</t>
  </si>
  <si>
    <t>Minnesota</t>
  </si>
  <si>
    <t>28000</t>
  </si>
  <si>
    <t>Mississippi</t>
  </si>
  <si>
    <t>29000</t>
  </si>
  <si>
    <t>Missouri</t>
  </si>
  <si>
    <t>30000</t>
  </si>
  <si>
    <t>Montana</t>
  </si>
  <si>
    <t>31000</t>
  </si>
  <si>
    <t>Nebraska</t>
  </si>
  <si>
    <t>32000</t>
  </si>
  <si>
    <t>Nevada</t>
  </si>
  <si>
    <t>33000</t>
  </si>
  <si>
    <t>New Hampshire</t>
  </si>
  <si>
    <t>34000</t>
  </si>
  <si>
    <t>New Jersey</t>
  </si>
  <si>
    <t>35000</t>
  </si>
  <si>
    <t>New Mexico</t>
  </si>
  <si>
    <t>36000</t>
  </si>
  <si>
    <t>New York</t>
  </si>
  <si>
    <t>37000</t>
  </si>
  <si>
    <t>North Carolina</t>
  </si>
  <si>
    <t>38000</t>
  </si>
  <si>
    <t>North Dakota</t>
  </si>
  <si>
    <t>39000</t>
  </si>
  <si>
    <t>Ohio</t>
  </si>
  <si>
    <t>40000</t>
  </si>
  <si>
    <t>Oklahoma</t>
  </si>
  <si>
    <t>41000</t>
  </si>
  <si>
    <t>Oregon</t>
  </si>
  <si>
    <t>42000</t>
  </si>
  <si>
    <t>Pennsylvania</t>
  </si>
  <si>
    <t>44000</t>
  </si>
  <si>
    <t>Rhode Island</t>
  </si>
  <si>
    <t>45000</t>
  </si>
  <si>
    <t>South Carolina</t>
  </si>
  <si>
    <t>46000</t>
  </si>
  <si>
    <t>South Dakota</t>
  </si>
  <si>
    <t>47000</t>
  </si>
  <si>
    <t>Tennessee</t>
  </si>
  <si>
    <t>48000</t>
  </si>
  <si>
    <t>Texas</t>
  </si>
  <si>
    <t>49000</t>
  </si>
  <si>
    <t>Utah</t>
  </si>
  <si>
    <t>50000</t>
  </si>
  <si>
    <t>Vermont</t>
  </si>
  <si>
    <t>51000</t>
  </si>
  <si>
    <t>Virginia</t>
  </si>
  <si>
    <t>53000</t>
  </si>
  <si>
    <t>Washington</t>
  </si>
  <si>
    <t>54000</t>
  </si>
  <si>
    <t>West Virginia</t>
  </si>
  <si>
    <t>55000</t>
  </si>
  <si>
    <t>Wisconsin</t>
  </si>
  <si>
    <t>56000</t>
  </si>
  <si>
    <t>Wyoming</t>
  </si>
  <si>
    <t>2/ Per capita personal income is total personal income divided by total midyear population.</t>
  </si>
  <si>
    <t>* Estimates prior to 1950 are not available for Alaska and Hawaii.</t>
  </si>
  <si>
    <t>Note-- All dollar estimates are in current dollars (not adjusted for inflation).</t>
  </si>
  <si>
    <t xml:space="preserve">  Last updated: September 28, 2016-- revised estimates for 1998-2015.</t>
  </si>
  <si>
    <t>Legend / Footnotes: Per Capita Income</t>
  </si>
  <si>
    <t>Population (number of persons) 1/</t>
  </si>
  <si>
    <t>Year</t>
  </si>
  <si>
    <t>Alaska</t>
  </si>
  <si>
    <t>District Of Columbia</t>
  </si>
  <si>
    <t>Hawaii</t>
  </si>
  <si>
    <t>1/ Census Bureau midyear population estimate. Estimates for 2010-2015 reflect Census Bureau midyear state population estimates available as of December 2015.</t>
  </si>
  <si>
    <t>Legend / Footnotes: Population</t>
  </si>
  <si>
    <t xml:space="preserve">   </t>
  </si>
  <si>
    <t>Average retail price of electricity (cents per KWH)</t>
  </si>
  <si>
    <t>PER CAPITA USAGE</t>
  </si>
  <si>
    <t>PER CAPITA EXPENDITURES AS % OF INCOME</t>
  </si>
  <si>
    <t>Cents per KWH</t>
  </si>
  <si>
    <t>Millions of KWH</t>
  </si>
  <si>
    <t>Number of People</t>
  </si>
  <si>
    <t>Dollars per Year per Capita</t>
  </si>
  <si>
    <t>KWH per Year per Capita</t>
  </si>
  <si>
    <t>Dollars per Year Per Capita</t>
  </si>
  <si>
    <t>PER CAPITA ELEC. EXPENDITURES</t>
  </si>
  <si>
    <t>% of Income</t>
  </si>
  <si>
    <t>NEW JERSEY ELECTRICITY COSTS</t>
  </si>
  <si>
    <t>U.S. Energy Information Administration</t>
  </si>
  <si>
    <t>Retail sales of electricity 
(millions of KWH)</t>
  </si>
  <si>
    <t>Column S / Column M</t>
  </si>
  <si>
    <t>Column E / Column I x 1,000,000</t>
  </si>
  <si>
    <t>Column B x Column P / 100</t>
  </si>
  <si>
    <t>Rank</t>
  </si>
  <si>
    <t>State</t>
  </si>
  <si>
    <t>Rates, cents/KWH</t>
  </si>
  <si>
    <t>DATA FROM  US EIA AND BUREAU OF ECONOMIC ANALYSIS</t>
  </si>
  <si>
    <t>CALCULATIONS BASED ON DATA TO LEFT</t>
  </si>
  <si>
    <t>NEW JERSEY ELECTRICITY COST ANALYSIS</t>
  </si>
  <si>
    <t>RATES</t>
  </si>
  <si>
    <t>Wed May 26 2021 20:02:45 GMT-0400 (Eastern Daylight Time)</t>
  </si>
  <si>
    <t>Wed May 26 2021 19:55:45 GMT-0400 (Eastern Daylight Time)</t>
  </si>
  <si>
    <t>http://www.eia.gov/electricity/data/browser/#/topic/7?agg=1,0&amp;geo=g0fvvvvvvvvvo&amp;endsec=g&amp;freq=A&amp;start=2019&amp;end=2020&amp;ctype=linechart&amp;ltype=pin&amp;rtype=s&amp;maptype=0&amp;rse=0&amp;pin=</t>
  </si>
  <si>
    <t>http://www.eia.gov/electricity/data/browser/#/topic/5?agg=1,0&amp;geo=g0fvvvvvvvvvo&amp;endsec=g&amp;linechart=ELEC.SALES.US-ALL.A&amp;columnchart=ELEC.SALES.US-ALL.A&amp;map=ELEC.SALES.US-ALL.A&amp;freq=A&amp;start=2018&amp;end=2020&amp;ctype=linechart&amp;ltype=pin&amp;rtype=s&amp;pin=&amp;rse=0&amp;maptype=0</t>
  </si>
  <si>
    <t>MID-ATLANTIC SOLAR &amp; STORAGE INDUSTRIES ASSOCIATION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</si>
</sst>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0.000%"/>
    <numFmt numFmtId="171" formatCode="0.000"/>
    <numFmt numFmtId="172" formatCode="[$-409]dddd\,\ mmmm\ d\,\ yyyy"/>
    <numFmt numFmtId="173" formatCode="[$-409]h:mm:ss\ AM/PM"/>
  </numFmts>
  <fonts count="55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sz val="10"/>
      <color theme="2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17" xfId="42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165" fontId="0" fillId="0" borderId="19" xfId="42" applyNumberFormat="1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12" xfId="0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51" fillId="0" borderId="11" xfId="0" applyFont="1" applyBorder="1" applyAlignment="1">
      <alignment/>
    </xf>
    <xf numFmtId="0" fontId="0" fillId="0" borderId="18" xfId="0" applyFont="1" applyBorder="1" applyAlignment="1">
      <alignment horizontal="left"/>
    </xf>
    <xf numFmtId="5" fontId="0" fillId="0" borderId="19" xfId="44" applyNumberFormat="1" applyFont="1" applyBorder="1" applyAlignment="1">
      <alignment/>
    </xf>
    <xf numFmtId="10" fontId="0" fillId="0" borderId="19" xfId="60" applyNumberFormat="1" applyFont="1" applyBorder="1" applyAlignment="1">
      <alignment/>
    </xf>
    <xf numFmtId="10" fontId="3" fillId="0" borderId="19" xfId="60" applyNumberFormat="1" applyFont="1" applyBorder="1" applyAlignment="1">
      <alignment/>
    </xf>
    <xf numFmtId="5" fontId="3" fillId="0" borderId="19" xfId="44" applyNumberFormat="1" applyFont="1" applyBorder="1" applyAlignment="1">
      <alignment/>
    </xf>
    <xf numFmtId="165" fontId="3" fillId="0" borderId="19" xfId="42" applyNumberFormat="1" applyFont="1" applyBorder="1" applyAlignment="1">
      <alignment/>
    </xf>
    <xf numFmtId="165" fontId="3" fillId="0" borderId="17" xfId="42" applyNumberFormat="1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17" xfId="0" applyFont="1" applyBorder="1" applyAlignment="1">
      <alignment/>
    </xf>
    <xf numFmtId="165" fontId="52" fillId="0" borderId="19" xfId="42" applyNumberFormat="1" applyFont="1" applyBorder="1" applyAlignment="1">
      <alignment/>
    </xf>
    <xf numFmtId="5" fontId="52" fillId="0" borderId="19" xfId="44" applyNumberFormat="1" applyFont="1" applyBorder="1" applyAlignment="1">
      <alignment/>
    </xf>
    <xf numFmtId="10" fontId="52" fillId="0" borderId="19" xfId="60" applyNumberFormat="1" applyFont="1" applyBorder="1" applyAlignment="1">
      <alignment/>
    </xf>
    <xf numFmtId="0" fontId="0" fillId="0" borderId="20" xfId="0" applyBorder="1" applyAlignment="1">
      <alignment/>
    </xf>
    <xf numFmtId="0" fontId="42" fillId="0" borderId="10" xfId="53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53" fillId="0" borderId="24" xfId="0" applyFont="1" applyBorder="1" applyAlignment="1">
      <alignment/>
    </xf>
    <xf numFmtId="2" fontId="53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3" fillId="8" borderId="10" xfId="0" applyFont="1" applyFill="1" applyBorder="1" applyAlignment="1">
      <alignment horizontal="center" wrapText="1"/>
    </xf>
    <xf numFmtId="0" fontId="3" fillId="8" borderId="14" xfId="0" applyFont="1" applyFill="1" applyBorder="1" applyAlignment="1">
      <alignment horizontal="center" wrapText="1"/>
    </xf>
    <xf numFmtId="0" fontId="2" fillId="0" borderId="0" xfId="57" applyFont="1" applyAlignment="1">
      <alignment wrapText="1"/>
      <protection/>
    </xf>
    <xf numFmtId="0" fontId="0" fillId="0" borderId="0" xfId="57">
      <alignment/>
      <protection/>
    </xf>
    <xf numFmtId="0" fontId="3" fillId="8" borderId="18" xfId="0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5" fillId="0" borderId="0" xfId="57" applyFont="1" applyAlignment="1">
      <alignment wrapText="1"/>
      <protection/>
    </xf>
    <xf numFmtId="0" fontId="0" fillId="0" borderId="0" xfId="57" applyFont="1">
      <alignment/>
      <protection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54" fillId="3" borderId="30" xfId="0" applyFont="1" applyFill="1" applyBorder="1" applyAlignment="1">
      <alignment horizontal="center"/>
    </xf>
    <xf numFmtId="0" fontId="54" fillId="3" borderId="31" xfId="0" applyFont="1" applyFill="1" applyBorder="1" applyAlignment="1">
      <alignment horizontal="center"/>
    </xf>
    <xf numFmtId="0" fontId="54" fillId="3" borderId="3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8" borderId="1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657225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942975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66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981075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923925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9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990600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data/browser/#/topic/5?agg=1,0&amp;geo=g0fvvvvvvvvvo&amp;endsec=g&amp;linechart=ELEC.SALES.US-ALL.A&amp;columnchart=ELEC.SALES.US-ALL.A&amp;map=ELEC.SALES.US-ALL.A&amp;freq=A&amp;start=2018&amp;end=2020&amp;ctype=linechart&amp;ltype=pin&amp;rtype=s&amp;pin=&amp;rse=0&amp;maptype=0" TargetMode="External" /><Relationship Id="rId2" Type="http://schemas.openxmlformats.org/officeDocument/2006/relationships/hyperlink" Target="http://www.eia.gov/electricity/data/browser/#/topic/7?agg=1,0&amp;geo=g0fvvvvvvvvvo&amp;endsec=g&amp;freq=A&amp;start=2019&amp;end=2020&amp;ctype=linechart&amp;ltype=pin&amp;rtype=s&amp;maptype=0&amp;rse=0&amp;pin=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M4" sqref="M4"/>
    </sheetView>
  </sheetViews>
  <sheetFormatPr defaultColWidth="9.140625" defaultRowHeight="12.75"/>
  <cols>
    <col min="2" max="2" width="21.8515625" style="0" customWidth="1"/>
    <col min="3" max="3" width="16.28125" style="0" customWidth="1"/>
  </cols>
  <sheetData>
    <row r="1" ht="15.75">
      <c r="C1" s="27" t="s">
        <v>151</v>
      </c>
    </row>
    <row r="3" ht="15.75">
      <c r="C3" s="27" t="s">
        <v>134</v>
      </c>
    </row>
    <row r="7" spans="2:3" ht="13.5" thickBot="1">
      <c r="B7" s="58" t="s">
        <v>146</v>
      </c>
      <c r="C7" s="59"/>
    </row>
    <row r="8" spans="1:3" ht="12.75">
      <c r="A8" s="48" t="s">
        <v>140</v>
      </c>
      <c r="B8" s="49" t="s">
        <v>141</v>
      </c>
      <c r="C8" s="50" t="s">
        <v>142</v>
      </c>
    </row>
    <row r="9" spans="1:3" ht="12.75">
      <c r="A9" s="51">
        <v>1</v>
      </c>
      <c r="B9" s="12" t="s">
        <v>119</v>
      </c>
      <c r="C9" s="52">
        <v>27.67</v>
      </c>
    </row>
    <row r="10" spans="1:3" ht="12.75">
      <c r="A10" s="51">
        <f aca="true" t="shared" si="0" ref="A10:A41">1+A9</f>
        <v>2</v>
      </c>
      <c r="B10" s="12" t="s">
        <v>117</v>
      </c>
      <c r="C10" s="52">
        <v>20.2</v>
      </c>
    </row>
    <row r="11" spans="1:3" ht="12.75">
      <c r="A11" s="51">
        <f t="shared" si="0"/>
        <v>3</v>
      </c>
      <c r="B11" s="12" t="s">
        <v>21</v>
      </c>
      <c r="C11" s="52">
        <v>19.19</v>
      </c>
    </row>
    <row r="12" spans="1:3" ht="12.75">
      <c r="A12" s="51">
        <f t="shared" si="0"/>
        <v>4</v>
      </c>
      <c r="B12" s="12" t="s">
        <v>87</v>
      </c>
      <c r="C12" s="52">
        <v>18.55</v>
      </c>
    </row>
    <row r="13" spans="1:3" ht="12.75">
      <c r="A13" s="51">
        <f t="shared" si="0"/>
        <v>5</v>
      </c>
      <c r="B13" s="12" t="s">
        <v>17</v>
      </c>
      <c r="C13" s="52">
        <v>18.15</v>
      </c>
    </row>
    <row r="14" spans="1:3" ht="12.75">
      <c r="A14" s="51">
        <f t="shared" si="0"/>
        <v>6</v>
      </c>
      <c r="B14" s="12" t="s">
        <v>51</v>
      </c>
      <c r="C14" s="52">
        <v>18.05</v>
      </c>
    </row>
    <row r="15" spans="1:3" ht="12.75">
      <c r="A15" s="51">
        <f t="shared" si="0"/>
        <v>7</v>
      </c>
      <c r="B15" s="12" t="s">
        <v>67</v>
      </c>
      <c r="C15" s="52">
        <v>16.58</v>
      </c>
    </row>
    <row r="16" spans="1:3" ht="12.75">
      <c r="A16" s="51">
        <f t="shared" si="0"/>
        <v>8</v>
      </c>
      <c r="B16" s="12" t="s">
        <v>99</v>
      </c>
      <c r="C16" s="52">
        <v>16.28</v>
      </c>
    </row>
    <row r="17" spans="1:3" ht="12.75">
      <c r="A17" s="51">
        <f t="shared" si="0"/>
        <v>9</v>
      </c>
      <c r="B17" s="12" t="s">
        <v>73</v>
      </c>
      <c r="C17" s="52">
        <v>14.9</v>
      </c>
    </row>
    <row r="18" spans="1:3" ht="15" customHeight="1">
      <c r="A18" s="53">
        <f t="shared" si="0"/>
        <v>10</v>
      </c>
      <c r="B18" s="40" t="s">
        <v>69</v>
      </c>
      <c r="C18" s="54">
        <v>13.71</v>
      </c>
    </row>
    <row r="19" spans="1:3" ht="12.75">
      <c r="A19" s="51">
        <f t="shared" si="0"/>
        <v>11</v>
      </c>
      <c r="B19" s="12" t="s">
        <v>47</v>
      </c>
      <c r="C19" s="52">
        <v>13.59</v>
      </c>
    </row>
    <row r="20" spans="1:3" ht="12.75">
      <c r="A20" s="51">
        <f t="shared" si="0"/>
        <v>12</v>
      </c>
      <c r="B20" s="12" t="s">
        <v>53</v>
      </c>
      <c r="C20" s="52">
        <v>12.37</v>
      </c>
    </row>
    <row r="21" spans="1:3" ht="12.75">
      <c r="A21" s="51">
        <f t="shared" si="0"/>
        <v>13</v>
      </c>
      <c r="B21" s="12" t="s">
        <v>118</v>
      </c>
      <c r="C21" s="52">
        <v>11.97</v>
      </c>
    </row>
    <row r="22" spans="1:3" ht="12.75">
      <c r="A22" s="51">
        <f t="shared" si="0"/>
        <v>14</v>
      </c>
      <c r="B22" s="12" t="s">
        <v>107</v>
      </c>
      <c r="C22" s="52">
        <v>11.22</v>
      </c>
    </row>
    <row r="23" spans="1:3" ht="12.75">
      <c r="A23" s="51">
        <f t="shared" si="0"/>
        <v>15</v>
      </c>
      <c r="B23" s="12" t="s">
        <v>49</v>
      </c>
      <c r="C23" s="52">
        <v>11.16</v>
      </c>
    </row>
    <row r="24" spans="1:3" ht="12.75">
      <c r="A24" s="51">
        <f t="shared" si="0"/>
        <v>16</v>
      </c>
      <c r="B24" s="12" t="s">
        <v>55</v>
      </c>
      <c r="C24" s="52">
        <v>10.84</v>
      </c>
    </row>
    <row r="25" spans="1:3" ht="12.75">
      <c r="A25" s="51">
        <f t="shared" si="0"/>
        <v>17</v>
      </c>
      <c r="B25" s="12" t="s">
        <v>13</v>
      </c>
      <c r="C25" s="52">
        <v>10.59</v>
      </c>
    </row>
    <row r="26" spans="1:3" ht="12.75">
      <c r="A26" s="51">
        <f t="shared" si="0"/>
        <v>18</v>
      </c>
      <c r="B26" s="12" t="s">
        <v>23</v>
      </c>
      <c r="C26" s="52">
        <v>10.46</v>
      </c>
    </row>
    <row r="27" spans="1:3" ht="12.75">
      <c r="A27" s="51">
        <f t="shared" si="0"/>
        <v>19</v>
      </c>
      <c r="B27" s="12" t="s">
        <v>27</v>
      </c>
      <c r="C27" s="52">
        <v>10.35</v>
      </c>
    </row>
    <row r="28" spans="1:3" ht="12.75">
      <c r="A28" s="51">
        <f t="shared" si="0"/>
        <v>20</v>
      </c>
      <c r="B28" s="12" t="s">
        <v>41</v>
      </c>
      <c r="C28" s="52">
        <v>10.32</v>
      </c>
    </row>
    <row r="29" spans="1:3" ht="12.75">
      <c r="A29" s="51">
        <f t="shared" si="0"/>
        <v>21</v>
      </c>
      <c r="B29" s="12" t="s">
        <v>19</v>
      </c>
      <c r="C29" s="52">
        <v>10.25</v>
      </c>
    </row>
    <row r="30" spans="1:3" ht="12.75">
      <c r="A30" s="51">
        <f t="shared" si="0"/>
        <v>22</v>
      </c>
      <c r="B30" s="12" t="s">
        <v>91</v>
      </c>
      <c r="C30" s="52">
        <v>10.07</v>
      </c>
    </row>
    <row r="31" spans="1:3" ht="12.75">
      <c r="A31" s="51">
        <f t="shared" si="0"/>
        <v>23</v>
      </c>
      <c r="B31" s="12" t="s">
        <v>9</v>
      </c>
      <c r="C31" s="52">
        <v>9.91</v>
      </c>
    </row>
    <row r="32" spans="1:3" ht="12.75">
      <c r="A32" s="51">
        <f t="shared" si="0"/>
        <v>24</v>
      </c>
      <c r="B32" s="12" t="s">
        <v>29</v>
      </c>
      <c r="C32" s="52">
        <v>9.75</v>
      </c>
    </row>
    <row r="33" spans="1:3" ht="12.75">
      <c r="A33" s="51">
        <f t="shared" si="0"/>
        <v>25</v>
      </c>
      <c r="B33" s="12" t="s">
        <v>37</v>
      </c>
      <c r="C33" s="52">
        <v>9.75</v>
      </c>
    </row>
    <row r="34" spans="1:3" ht="12.75">
      <c r="A34" s="51">
        <f t="shared" si="0"/>
        <v>26</v>
      </c>
      <c r="B34" s="12" t="s">
        <v>89</v>
      </c>
      <c r="C34" s="52">
        <v>9.73</v>
      </c>
    </row>
    <row r="35" spans="1:3" ht="12.75">
      <c r="A35" s="51">
        <f t="shared" si="0"/>
        <v>27</v>
      </c>
      <c r="B35" s="12" t="s">
        <v>85</v>
      </c>
      <c r="C35" s="52">
        <v>9.69</v>
      </c>
    </row>
    <row r="36" spans="1:3" ht="12.75">
      <c r="A36" s="51">
        <f t="shared" si="0"/>
        <v>28</v>
      </c>
      <c r="B36" s="12" t="s">
        <v>93</v>
      </c>
      <c r="C36" s="52">
        <v>9.62</v>
      </c>
    </row>
    <row r="37" spans="1:3" ht="12.75">
      <c r="A37" s="51">
        <f t="shared" si="0"/>
        <v>29</v>
      </c>
      <c r="B37" s="12" t="s">
        <v>35</v>
      </c>
      <c r="C37" s="52">
        <v>9.56</v>
      </c>
    </row>
    <row r="38" spans="1:3" ht="12.75">
      <c r="A38" s="51">
        <f t="shared" si="0"/>
        <v>30</v>
      </c>
      <c r="B38" s="12" t="s">
        <v>75</v>
      </c>
      <c r="C38" s="52">
        <v>9.5</v>
      </c>
    </row>
    <row r="39" spans="1:3" ht="12.75" customHeight="1">
      <c r="A39" s="51">
        <f t="shared" si="0"/>
        <v>31</v>
      </c>
      <c r="B39" s="12" t="s">
        <v>71</v>
      </c>
      <c r="C39" s="52">
        <v>9.43</v>
      </c>
    </row>
    <row r="40" spans="1:3" ht="12.75">
      <c r="A40" s="51">
        <f t="shared" si="0"/>
        <v>32</v>
      </c>
      <c r="B40" s="12" t="s">
        <v>59</v>
      </c>
      <c r="C40" s="52">
        <v>9.41</v>
      </c>
    </row>
    <row r="41" spans="1:3" ht="12.75">
      <c r="A41" s="51">
        <f t="shared" si="0"/>
        <v>33</v>
      </c>
      <c r="B41" s="12" t="s">
        <v>101</v>
      </c>
      <c r="C41" s="52">
        <v>9.29</v>
      </c>
    </row>
    <row r="42" spans="1:3" ht="12.75">
      <c r="A42" s="51">
        <f aca="true" t="shared" si="1" ref="A42:A59">1+A41</f>
        <v>34</v>
      </c>
      <c r="B42" s="12" t="s">
        <v>39</v>
      </c>
      <c r="C42" s="52">
        <v>9.28</v>
      </c>
    </row>
    <row r="43" spans="1:3" ht="12.75">
      <c r="A43" s="51">
        <f t="shared" si="1"/>
        <v>35</v>
      </c>
      <c r="B43" s="12" t="s">
        <v>79</v>
      </c>
      <c r="C43" s="52">
        <v>9.28</v>
      </c>
    </row>
    <row r="44" spans="1:3" ht="12.75">
      <c r="A44" s="51">
        <f t="shared" si="1"/>
        <v>36</v>
      </c>
      <c r="B44" s="12" t="s">
        <v>61</v>
      </c>
      <c r="C44" s="52">
        <v>9.27</v>
      </c>
    </row>
    <row r="45" spans="1:3" ht="12.75">
      <c r="A45" s="51">
        <f t="shared" si="1"/>
        <v>37</v>
      </c>
      <c r="B45" s="12" t="s">
        <v>57</v>
      </c>
      <c r="C45" s="52">
        <v>9.18</v>
      </c>
    </row>
    <row r="46" spans="1:3" ht="12.75">
      <c r="A46" s="51">
        <f t="shared" si="1"/>
        <v>38</v>
      </c>
      <c r="B46" s="12" t="s">
        <v>83</v>
      </c>
      <c r="C46" s="52">
        <v>9.15</v>
      </c>
    </row>
    <row r="47" spans="1:3" ht="12.75">
      <c r="A47" s="51">
        <f t="shared" si="1"/>
        <v>39</v>
      </c>
      <c r="B47" s="12" t="s">
        <v>63</v>
      </c>
      <c r="C47" s="52">
        <v>9.14</v>
      </c>
    </row>
    <row r="48" spans="1:3" ht="12.75">
      <c r="A48" s="51">
        <f t="shared" si="1"/>
        <v>40</v>
      </c>
      <c r="B48" s="12" t="s">
        <v>77</v>
      </c>
      <c r="C48" s="52">
        <v>8.77</v>
      </c>
    </row>
    <row r="49" spans="1:3" ht="12.75">
      <c r="A49" s="51">
        <f t="shared" si="1"/>
        <v>41</v>
      </c>
      <c r="B49" s="12" t="s">
        <v>105</v>
      </c>
      <c r="C49" s="52">
        <v>8.75</v>
      </c>
    </row>
    <row r="50" spans="1:3" ht="12.75">
      <c r="A50" s="51">
        <f t="shared" si="1"/>
        <v>42</v>
      </c>
      <c r="B50" s="12" t="s">
        <v>95</v>
      </c>
      <c r="C50" s="52">
        <v>8.58</v>
      </c>
    </row>
    <row r="51" spans="1:3" ht="12.75">
      <c r="A51" s="51">
        <f t="shared" si="1"/>
        <v>43</v>
      </c>
      <c r="B51" s="12" t="s">
        <v>43</v>
      </c>
      <c r="C51" s="52">
        <v>8.56</v>
      </c>
    </row>
    <row r="52" spans="1:3" ht="12.75">
      <c r="A52" s="51">
        <f t="shared" si="1"/>
        <v>44</v>
      </c>
      <c r="B52" s="12" t="s">
        <v>65</v>
      </c>
      <c r="C52" s="52">
        <v>8.38</v>
      </c>
    </row>
    <row r="53" spans="1:3" ht="12.75">
      <c r="A53" s="51">
        <f t="shared" si="1"/>
        <v>45</v>
      </c>
      <c r="B53" s="12" t="s">
        <v>97</v>
      </c>
      <c r="C53" s="52">
        <v>8.37</v>
      </c>
    </row>
    <row r="54" spans="1:3" ht="12.75">
      <c r="A54" s="51">
        <f t="shared" si="1"/>
        <v>46</v>
      </c>
      <c r="B54" s="12" t="s">
        <v>103</v>
      </c>
      <c r="C54" s="52">
        <v>8.33</v>
      </c>
    </row>
    <row r="55" spans="1:3" ht="12.75">
      <c r="A55" s="51">
        <f t="shared" si="1"/>
        <v>47</v>
      </c>
      <c r="B55" s="12" t="s">
        <v>109</v>
      </c>
      <c r="C55" s="52">
        <v>8.29</v>
      </c>
    </row>
    <row r="56" spans="1:3" ht="12.75">
      <c r="A56" s="51">
        <f t="shared" si="1"/>
        <v>48</v>
      </c>
      <c r="B56" s="12" t="s">
        <v>15</v>
      </c>
      <c r="C56" s="52">
        <v>8.25</v>
      </c>
    </row>
    <row r="57" spans="1:3" ht="12.75">
      <c r="A57" s="51">
        <f t="shared" si="1"/>
        <v>49</v>
      </c>
      <c r="B57" s="12" t="s">
        <v>33</v>
      </c>
      <c r="C57" s="52">
        <v>8.01</v>
      </c>
    </row>
    <row r="58" spans="1:3" ht="12.75">
      <c r="A58" s="51">
        <f t="shared" si="1"/>
        <v>50</v>
      </c>
      <c r="B58" s="12" t="s">
        <v>45</v>
      </c>
      <c r="C58" s="52">
        <v>7.5</v>
      </c>
    </row>
    <row r="59" spans="1:3" ht="13.5" thickBot="1">
      <c r="A59" s="55">
        <f t="shared" si="1"/>
        <v>51</v>
      </c>
      <c r="B59" s="56" t="s">
        <v>81</v>
      </c>
      <c r="C59" s="57">
        <v>7.46</v>
      </c>
    </row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">
    <mergeCell ref="B7:C7"/>
  </mergeCells>
  <printOptions/>
  <pageMargins left="0.75" right="0.75" top="1" bottom="1" header="0.5" footer="0.5"/>
  <pageSetup horizontalDpi="300" verticalDpi="300" orientation="portrait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9">
      <selection activeCell="E49" sqref="E49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3.57421875" style="0" customWidth="1"/>
  </cols>
  <sheetData>
    <row r="1" ht="42" customHeight="1">
      <c r="C1" s="27" t="s">
        <v>151</v>
      </c>
    </row>
    <row r="2" ht="17.25" customHeight="1">
      <c r="C2" s="27" t="s">
        <v>134</v>
      </c>
    </row>
    <row r="4" spans="1:4" ht="27" customHeight="1">
      <c r="A4" s="22"/>
      <c r="B4" s="58" t="s">
        <v>132</v>
      </c>
      <c r="C4" s="59"/>
      <c r="D4" s="23"/>
    </row>
    <row r="5" spans="1:4" ht="12.75">
      <c r="A5" s="8"/>
      <c r="B5" s="1"/>
      <c r="C5" s="9"/>
      <c r="D5" s="3"/>
    </row>
    <row r="6" spans="1:4" ht="12.75">
      <c r="A6" s="3"/>
      <c r="B6" s="6" t="s">
        <v>139</v>
      </c>
      <c r="C6" s="5"/>
      <c r="D6" s="3"/>
    </row>
    <row r="7" spans="1:4" ht="12.75">
      <c r="A7" s="3"/>
      <c r="B7" s="15"/>
      <c r="C7" s="7"/>
      <c r="D7" s="3"/>
    </row>
    <row r="8" spans="1:4" ht="12.75">
      <c r="A8" s="3"/>
      <c r="B8" s="20" t="s">
        <v>131</v>
      </c>
      <c r="C8" s="17"/>
      <c r="D8" s="3"/>
    </row>
    <row r="9" spans="1:4" ht="12.75">
      <c r="A9" s="3"/>
      <c r="B9" s="15" t="s">
        <v>116</v>
      </c>
      <c r="C9" s="16">
        <v>2020</v>
      </c>
      <c r="D9" s="3"/>
    </row>
    <row r="10" spans="2:3" ht="12.75">
      <c r="B10" s="14" t="s">
        <v>7</v>
      </c>
      <c r="C10" s="33">
        <f>'All Data - Unsorted'!S11</f>
        <v>472.99633001906005</v>
      </c>
    </row>
    <row r="11" spans="2:3" ht="12.75">
      <c r="B11" s="12"/>
      <c r="C11" s="12"/>
    </row>
    <row r="12" spans="1:3" ht="12.75">
      <c r="A12" s="12">
        <v>1</v>
      </c>
      <c r="B12" s="12" t="s">
        <v>21</v>
      </c>
      <c r="C12" s="33">
        <f>'All Data - Unsorted'!S19</f>
        <v>699.8928029238123</v>
      </c>
    </row>
    <row r="13" spans="1:3" ht="12.75">
      <c r="A13" s="12">
        <f>1+A12</f>
        <v>2</v>
      </c>
      <c r="B13" s="12" t="s">
        <v>9</v>
      </c>
      <c r="C13" s="33">
        <f>'All Data - Unsorted'!S13</f>
        <v>640.9285453067858</v>
      </c>
    </row>
    <row r="14" spans="1:3" ht="12.75">
      <c r="A14" s="12">
        <f aca="true" t="shared" si="0" ref="A14:A62">1+A13</f>
        <v>3</v>
      </c>
      <c r="B14" s="12" t="s">
        <v>27</v>
      </c>
      <c r="C14" s="33">
        <f>'All Data - Unsorted'!S22</f>
        <v>618.8855197165601</v>
      </c>
    </row>
    <row r="15" spans="1:3" ht="12.75">
      <c r="A15" s="12">
        <f t="shared" si="0"/>
        <v>4</v>
      </c>
      <c r="B15" s="12" t="s">
        <v>93</v>
      </c>
      <c r="C15" s="33">
        <f>'All Data - Unsorted'!S55</f>
        <v>587.6483229272543</v>
      </c>
    </row>
    <row r="16" spans="1:3" ht="12.75">
      <c r="A16" s="12">
        <f t="shared" si="0"/>
        <v>5</v>
      </c>
      <c r="B16" s="12" t="s">
        <v>89</v>
      </c>
      <c r="C16" s="33">
        <f>'All Data - Unsorted'!S53</f>
        <v>582.2150057493293</v>
      </c>
    </row>
    <row r="17" spans="1:3" ht="12.75">
      <c r="A17" s="12">
        <f t="shared" si="0"/>
        <v>6</v>
      </c>
      <c r="B17" s="12" t="s">
        <v>67</v>
      </c>
      <c r="C17" s="33">
        <f>'All Data - Unsorted'!S42</f>
        <v>580.6641288433382</v>
      </c>
    </row>
    <row r="18" spans="1:3" ht="12.75">
      <c r="A18" s="12">
        <f t="shared" si="0"/>
        <v>7</v>
      </c>
      <c r="B18" s="12" t="s">
        <v>57</v>
      </c>
      <c r="C18" s="33">
        <f>'All Data - Unsorted'!S37</f>
        <v>578.9247724974722</v>
      </c>
    </row>
    <row r="19" spans="1:3" ht="12.75">
      <c r="A19" s="12">
        <f t="shared" si="0"/>
        <v>8</v>
      </c>
      <c r="B19" s="12" t="s">
        <v>117</v>
      </c>
      <c r="C19" s="33">
        <f>'All Data - Unsorted'!S14</f>
        <v>578.6429548563611</v>
      </c>
    </row>
    <row r="20" spans="1:3" ht="12.75">
      <c r="A20" s="12">
        <f t="shared" si="0"/>
        <v>9</v>
      </c>
      <c r="B20" s="12" t="s">
        <v>77</v>
      </c>
      <c r="C20" s="33">
        <f>'All Data - Unsorted'!S47</f>
        <v>569.5341176470588</v>
      </c>
    </row>
    <row r="21" spans="1:3" ht="12.75">
      <c r="A21" s="12">
        <f t="shared" si="0"/>
        <v>10</v>
      </c>
      <c r="B21" s="12" t="s">
        <v>99</v>
      </c>
      <c r="C21" s="33">
        <f>'All Data - Unsorted'!S58</f>
        <v>561.0459069020867</v>
      </c>
    </row>
    <row r="22" spans="1:3" ht="12.75">
      <c r="A22" s="12">
        <f t="shared" si="0"/>
        <v>11</v>
      </c>
      <c r="B22" s="12" t="s">
        <v>91</v>
      </c>
      <c r="C22" s="33">
        <f>'All Data - Unsorted'!S54</f>
        <v>558.7553191489362</v>
      </c>
    </row>
    <row r="23" spans="1:3" ht="12.75">
      <c r="A23" s="12">
        <f t="shared" si="0"/>
        <v>12</v>
      </c>
      <c r="B23" s="12" t="s">
        <v>119</v>
      </c>
      <c r="C23" s="33">
        <f>'All Data - Unsorted'!S24</f>
        <v>558.3164889836531</v>
      </c>
    </row>
    <row r="24" spans="1:3" ht="12.75">
      <c r="A24" s="12">
        <f t="shared" si="0"/>
        <v>13</v>
      </c>
      <c r="B24" s="12" t="s">
        <v>87</v>
      </c>
      <c r="C24" s="33">
        <f>'All Data - Unsorted'!S52</f>
        <v>552.2880794701987</v>
      </c>
    </row>
    <row r="25" spans="1:3" ht="12.75">
      <c r="A25" s="12">
        <f t="shared" si="0"/>
        <v>14</v>
      </c>
      <c r="B25" s="12" t="s">
        <v>13</v>
      </c>
      <c r="C25" s="33">
        <f>'All Data - Unsorted'!S15</f>
        <v>552.2611507883034</v>
      </c>
    </row>
    <row r="26" spans="1:3" ht="12.75">
      <c r="A26" s="12">
        <f t="shared" si="0"/>
        <v>15</v>
      </c>
      <c r="B26" s="12" t="s">
        <v>29</v>
      </c>
      <c r="C26" s="33">
        <f>'All Data - Unsorted'!S23</f>
        <v>535.9040616246499</v>
      </c>
    </row>
    <row r="27" spans="1:3" ht="12.75">
      <c r="A27" s="12">
        <f t="shared" si="0"/>
        <v>16</v>
      </c>
      <c r="B27" s="12" t="s">
        <v>105</v>
      </c>
      <c r="C27" s="33">
        <f>'All Data - Unsorted'!S61</f>
        <v>533.1862745098039</v>
      </c>
    </row>
    <row r="28" spans="1:3" ht="12.75">
      <c r="A28" s="12">
        <f t="shared" si="0"/>
        <v>17</v>
      </c>
      <c r="B28" s="12" t="s">
        <v>59</v>
      </c>
      <c r="C28" s="33">
        <f>'All Data - Unsorted'!S38</f>
        <v>533.029388816645</v>
      </c>
    </row>
    <row r="29" spans="1:3" ht="12.75">
      <c r="A29" s="12">
        <f t="shared" si="0"/>
        <v>18</v>
      </c>
      <c r="B29" s="12" t="s">
        <v>51</v>
      </c>
      <c r="C29" s="33">
        <f>'All Data - Unsorted'!S34</f>
        <v>529.6132869161589</v>
      </c>
    </row>
    <row r="30" spans="1:3" ht="12.75">
      <c r="A30" s="12">
        <f t="shared" si="0"/>
        <v>19</v>
      </c>
      <c r="B30" s="12" t="s">
        <v>75</v>
      </c>
      <c r="C30" s="33">
        <f>'All Data - Unsorted'!S46</f>
        <v>526.9672672389397</v>
      </c>
    </row>
    <row r="31" spans="1:3" ht="12.75">
      <c r="A31" s="12">
        <f t="shared" si="0"/>
        <v>20</v>
      </c>
      <c r="B31" s="12" t="s">
        <v>23</v>
      </c>
      <c r="C31" s="33">
        <f>'All Data - Unsorted'!S20</f>
        <v>524.0597771023304</v>
      </c>
    </row>
    <row r="32" spans="1:3" ht="12.75">
      <c r="A32" s="12">
        <f t="shared" si="0"/>
        <v>21</v>
      </c>
      <c r="B32" s="12" t="s">
        <v>49</v>
      </c>
      <c r="C32" s="33">
        <f>'All Data - Unsorted'!S33</f>
        <v>502.9002642007926</v>
      </c>
    </row>
    <row r="33" spans="1:3" ht="12.75">
      <c r="A33" s="12">
        <f t="shared" si="0"/>
        <v>22</v>
      </c>
      <c r="B33" s="12" t="s">
        <v>43</v>
      </c>
      <c r="C33" s="33">
        <f>'All Data - Unsorted'!S30</f>
        <v>500.770515970516</v>
      </c>
    </row>
    <row r="34" spans="1:3" ht="12.75">
      <c r="A34" s="12">
        <f t="shared" si="0"/>
        <v>23</v>
      </c>
      <c r="B34" s="12" t="s">
        <v>101</v>
      </c>
      <c r="C34" s="33">
        <f>'All Data - Unsorted'!S59</f>
        <v>499.89305086718656</v>
      </c>
    </row>
    <row r="35" spans="1:3" ht="12.75">
      <c r="A35" s="12">
        <f t="shared" si="0"/>
        <v>24</v>
      </c>
      <c r="B35" s="12" t="s">
        <v>45</v>
      </c>
      <c r="C35" s="33">
        <f>'All Data - Unsorted'!S31</f>
        <v>499.7954790096878</v>
      </c>
    </row>
    <row r="36" spans="1:3" ht="12.75">
      <c r="A36" s="12">
        <f t="shared" si="0"/>
        <v>25</v>
      </c>
      <c r="B36" s="12" t="s">
        <v>15</v>
      </c>
      <c r="C36" s="33">
        <f>'All Data - Unsorted'!S16</f>
        <v>493.23078192015834</v>
      </c>
    </row>
    <row r="37" spans="1:3" ht="12.75">
      <c r="A37" s="12">
        <f t="shared" si="0"/>
        <v>26</v>
      </c>
      <c r="B37" s="12" t="s">
        <v>47</v>
      </c>
      <c r="C37" s="33">
        <f>'All Data - Unsorted'!S32</f>
        <v>492.3606666666666</v>
      </c>
    </row>
    <row r="38" spans="1:3" ht="12.75">
      <c r="A38" s="12">
        <f t="shared" si="0"/>
        <v>27</v>
      </c>
      <c r="B38" s="12" t="s">
        <v>63</v>
      </c>
      <c r="C38" s="33">
        <f>'All Data - Unsorted'!S40</f>
        <v>486.8063983488132</v>
      </c>
    </row>
    <row r="39" spans="1:3" ht="12.75">
      <c r="A39" s="12">
        <f t="shared" si="0"/>
        <v>28</v>
      </c>
      <c r="B39" s="12" t="s">
        <v>41</v>
      </c>
      <c r="C39" s="33">
        <f>'All Data - Unsorted'!S29</f>
        <v>481.57638984214134</v>
      </c>
    </row>
    <row r="40" spans="1:3" ht="12.75">
      <c r="A40" s="12">
        <f t="shared" si="0"/>
        <v>29</v>
      </c>
      <c r="B40" s="12" t="s">
        <v>37</v>
      </c>
      <c r="C40" s="33">
        <f>'All Data - Unsorted'!S27</f>
        <v>468.23094004441145</v>
      </c>
    </row>
    <row r="41" spans="1:3" ht="15.75">
      <c r="A41" s="40">
        <f t="shared" si="0"/>
        <v>30</v>
      </c>
      <c r="B41" s="39" t="s">
        <v>69</v>
      </c>
      <c r="C41" s="42">
        <f>'All Data - Unsorted'!S43</f>
        <v>458.30174510245445</v>
      </c>
    </row>
    <row r="42" spans="1:3" ht="12.75">
      <c r="A42" s="12">
        <f t="shared" si="0"/>
        <v>31</v>
      </c>
      <c r="B42" s="12" t="s">
        <v>61</v>
      </c>
      <c r="C42" s="33">
        <f>'All Data - Unsorted'!S39</f>
        <v>456.12516188714153</v>
      </c>
    </row>
    <row r="43" spans="1:3" ht="12.75">
      <c r="A43" s="12">
        <f t="shared" si="0"/>
        <v>32</v>
      </c>
      <c r="B43" s="12" t="s">
        <v>95</v>
      </c>
      <c r="C43" s="33">
        <f>'All Data - Unsorted'!S56</f>
        <v>449.7450086849903</v>
      </c>
    </row>
    <row r="44" spans="1:3" ht="12.75">
      <c r="A44" s="12">
        <f t="shared" si="0"/>
        <v>33</v>
      </c>
      <c r="B44" s="12" t="s">
        <v>53</v>
      </c>
      <c r="C44" s="33">
        <f>'All Data - Unsorted'!S35</f>
        <v>443.0214909200362</v>
      </c>
    </row>
    <row r="45" spans="1:3" ht="12.75">
      <c r="A45" s="12">
        <f t="shared" si="0"/>
        <v>34</v>
      </c>
      <c r="B45" s="12" t="s">
        <v>81</v>
      </c>
      <c r="C45" s="33">
        <f>'All Data - Unsorted'!S49</f>
        <v>441.6035167043457</v>
      </c>
    </row>
    <row r="46" spans="1:3" ht="12.75">
      <c r="A46" s="12">
        <f t="shared" si="0"/>
        <v>35</v>
      </c>
      <c r="B46" s="12" t="s">
        <v>107</v>
      </c>
      <c r="C46" s="33">
        <f>'All Data - Unsorted'!S62</f>
        <v>440.6441968112464</v>
      </c>
    </row>
    <row r="47" spans="1:3" ht="12.75">
      <c r="A47" s="12">
        <f t="shared" si="0"/>
        <v>36</v>
      </c>
      <c r="B47" s="12" t="s">
        <v>17</v>
      </c>
      <c r="C47" s="33">
        <f>'All Data - Unsorted'!S17</f>
        <v>437.85353586669373</v>
      </c>
    </row>
    <row r="48" spans="1:3" ht="12.75">
      <c r="A48" s="12">
        <f t="shared" si="0"/>
        <v>37</v>
      </c>
      <c r="B48" s="12" t="s">
        <v>55</v>
      </c>
      <c r="C48" s="33">
        <f>'All Data - Unsorted'!S36</f>
        <v>434.9030228036061</v>
      </c>
    </row>
    <row r="49" spans="1:3" ht="12.75">
      <c r="A49" s="12">
        <f t="shared" si="0"/>
        <v>38</v>
      </c>
      <c r="B49" s="12" t="s">
        <v>83</v>
      </c>
      <c r="C49" s="33">
        <f>'All Data - Unsorted'!S50</f>
        <v>426.2666195190948</v>
      </c>
    </row>
    <row r="50" spans="1:3" ht="14.25">
      <c r="A50" s="46">
        <f t="shared" si="0"/>
        <v>39</v>
      </c>
      <c r="B50" s="12" t="s">
        <v>39</v>
      </c>
      <c r="C50" s="33">
        <f>'All Data - Unsorted'!S28</f>
        <v>423.58331226295826</v>
      </c>
    </row>
    <row r="51" spans="1:3" ht="12.75">
      <c r="A51" s="12">
        <f t="shared" si="0"/>
        <v>40</v>
      </c>
      <c r="B51" s="12" t="s">
        <v>85</v>
      </c>
      <c r="C51" s="33">
        <f>'All Data - Unsorted'!S51</f>
        <v>418.37634358131885</v>
      </c>
    </row>
    <row r="52" spans="1:3" ht="14.25">
      <c r="A52" s="46">
        <f t="shared" si="0"/>
        <v>41</v>
      </c>
      <c r="B52" s="12" t="s">
        <v>79</v>
      </c>
      <c r="C52" s="33">
        <f>'All Data - Unsorted'!S48</f>
        <v>417.7944411186179</v>
      </c>
    </row>
    <row r="53" spans="1:3" ht="12.75">
      <c r="A53" s="12">
        <f t="shared" si="0"/>
        <v>42</v>
      </c>
      <c r="B53" s="12" t="s">
        <v>118</v>
      </c>
      <c r="C53" s="33">
        <f>'All Data - Unsorted'!S21</f>
        <v>411.81500701262274</v>
      </c>
    </row>
    <row r="54" spans="1:3" ht="12.75">
      <c r="A54" s="12">
        <f t="shared" si="0"/>
        <v>43</v>
      </c>
      <c r="B54" s="12" t="s">
        <v>109</v>
      </c>
      <c r="C54" s="33">
        <f>'All Data - Unsorted'!S63</f>
        <v>409.08728522336764</v>
      </c>
    </row>
    <row r="55" spans="1:3" ht="12.75">
      <c r="A55" s="12">
        <f t="shared" si="0"/>
        <v>44</v>
      </c>
      <c r="B55" s="12" t="s">
        <v>73</v>
      </c>
      <c r="C55" s="33">
        <f>'All Data - Unsorted'!S45</f>
        <v>402.4317629415111</v>
      </c>
    </row>
    <row r="56" spans="1:3" ht="12.75">
      <c r="A56" s="12">
        <f t="shared" si="0"/>
        <v>45</v>
      </c>
      <c r="B56" s="12" t="s">
        <v>103</v>
      </c>
      <c r="C56" s="33">
        <f>'All Data - Unsorted'!S60</f>
        <v>398.1164023914739</v>
      </c>
    </row>
    <row r="57" spans="1:3" ht="12.75">
      <c r="A57" s="12">
        <f t="shared" si="0"/>
        <v>46</v>
      </c>
      <c r="B57" s="12" t="s">
        <v>33</v>
      </c>
      <c r="C57" s="33">
        <f>'All Data - Unsorted'!S25</f>
        <v>390.1532019704433</v>
      </c>
    </row>
    <row r="58" spans="1:3" ht="12.75">
      <c r="A58" s="12">
        <f t="shared" si="0"/>
        <v>47</v>
      </c>
      <c r="B58" s="12" t="s">
        <v>65</v>
      </c>
      <c r="C58" s="33">
        <f>'All Data - Unsorted'!S41</f>
        <v>380.65175270873175</v>
      </c>
    </row>
    <row r="59" spans="1:3" ht="12.75">
      <c r="A59" s="12">
        <f t="shared" si="0"/>
        <v>48</v>
      </c>
      <c r="B59" s="12" t="s">
        <v>19</v>
      </c>
      <c r="C59" s="33">
        <f>'All Data - Unsorted'!S18</f>
        <v>364.6268078512396</v>
      </c>
    </row>
    <row r="60" spans="1:3" ht="12.75">
      <c r="A60" s="12">
        <f t="shared" si="0"/>
        <v>49</v>
      </c>
      <c r="B60" s="12" t="s">
        <v>35</v>
      </c>
      <c r="C60" s="33">
        <f>'All Data - Unsorted'!S26</f>
        <v>351.6952971083572</v>
      </c>
    </row>
    <row r="61" spans="1:3" ht="12.75">
      <c r="A61" s="12">
        <f t="shared" si="0"/>
        <v>50</v>
      </c>
      <c r="B61" s="12" t="s">
        <v>71</v>
      </c>
      <c r="C61" s="33">
        <f>'All Data - Unsorted'!S44</f>
        <v>331.4828584995251</v>
      </c>
    </row>
    <row r="62" spans="1:3" ht="12.75">
      <c r="A62" s="12">
        <f t="shared" si="0"/>
        <v>51</v>
      </c>
      <c r="B62" s="12" t="s">
        <v>97</v>
      </c>
      <c r="C62" s="33">
        <f>'All Data - Unsorted'!S57</f>
        <v>265.7281846153846</v>
      </c>
    </row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">
    <mergeCell ref="B4:C4"/>
  </mergeCells>
  <printOptions/>
  <pageMargins left="0.75" right="0.75" top="1" bottom="1" header="0.5" footer="0.5"/>
  <pageSetup horizontalDpi="300" verticalDpi="300" orientation="portrait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4.140625" style="0" customWidth="1"/>
    <col min="2" max="2" width="23.00390625" style="0" customWidth="1"/>
    <col min="3" max="3" width="11.28125" style="0" customWidth="1"/>
  </cols>
  <sheetData>
    <row r="1" ht="41.25" customHeight="1">
      <c r="C1" s="27" t="s">
        <v>151</v>
      </c>
    </row>
    <row r="2" ht="16.5" customHeight="1">
      <c r="C2" s="27" t="s">
        <v>134</v>
      </c>
    </row>
    <row r="4" spans="1:4" ht="27" customHeight="1">
      <c r="A4" s="23"/>
      <c r="B4" s="58" t="s">
        <v>125</v>
      </c>
      <c r="C4" s="59"/>
      <c r="D4" s="3"/>
    </row>
    <row r="5" spans="1:4" ht="12.75">
      <c r="A5" s="3"/>
      <c r="B5" s="1"/>
      <c r="C5" s="9"/>
      <c r="D5" s="3"/>
    </row>
    <row r="6" spans="1:4" ht="12.75">
      <c r="A6" s="3"/>
      <c r="B6" s="6" t="s">
        <v>137</v>
      </c>
      <c r="C6" s="5"/>
      <c r="D6" s="3"/>
    </row>
    <row r="7" spans="1:4" ht="12.75">
      <c r="A7" s="3"/>
      <c r="B7" s="15"/>
      <c r="C7" s="7"/>
      <c r="D7" s="3"/>
    </row>
    <row r="8" spans="1:4" ht="12.75">
      <c r="A8" s="3"/>
      <c r="B8" s="20" t="s">
        <v>133</v>
      </c>
      <c r="C8" s="5"/>
      <c r="D8" s="3"/>
    </row>
    <row r="9" spans="1:4" ht="12.75">
      <c r="A9" s="3"/>
      <c r="B9" s="15" t="s">
        <v>116</v>
      </c>
      <c r="C9" s="16">
        <v>2020</v>
      </c>
      <c r="D9" s="3"/>
    </row>
    <row r="10" spans="2:3" ht="12.75">
      <c r="B10" s="14" t="s">
        <v>7</v>
      </c>
      <c r="C10" s="34">
        <f>'All Data - Unsorted'!V11</f>
        <v>0.007919039830217483</v>
      </c>
    </row>
    <row r="11" spans="2:3" ht="12.75">
      <c r="B11" s="12"/>
      <c r="C11" s="12"/>
    </row>
    <row r="12" spans="1:3" ht="12.75">
      <c r="A12" s="12">
        <v>1</v>
      </c>
      <c r="B12" s="12" t="s">
        <v>57</v>
      </c>
      <c r="C12" s="34">
        <f>'All Data - Unsorted'!V37</f>
        <v>0.013868122469696303</v>
      </c>
    </row>
    <row r="13" spans="1:3" ht="12.75">
      <c r="A13" s="12">
        <f>1+A12</f>
        <v>2</v>
      </c>
      <c r="B13" s="12" t="s">
        <v>9</v>
      </c>
      <c r="C13" s="34">
        <f>'All Data - Unsorted'!V13</f>
        <v>0.013663523179559689</v>
      </c>
    </row>
    <row r="14" spans="1:3" ht="12.75">
      <c r="A14" s="12">
        <f aca="true" t="shared" si="0" ref="A14:A62">1+A13</f>
        <v>3</v>
      </c>
      <c r="B14" s="12" t="s">
        <v>89</v>
      </c>
      <c r="C14" s="34">
        <f>'All Data - Unsorted'!V53</f>
        <v>0.012256641946640758</v>
      </c>
    </row>
    <row r="15" spans="1:3" ht="12.75">
      <c r="A15" s="12">
        <f t="shared" si="0"/>
        <v>4</v>
      </c>
      <c r="B15" s="12" t="s">
        <v>105</v>
      </c>
      <c r="C15" s="34">
        <f>'All Data - Unsorted'!V61</f>
        <v>0.011819953324387681</v>
      </c>
    </row>
    <row r="16" spans="1:3" ht="12.75">
      <c r="A16" s="12">
        <f t="shared" si="0"/>
        <v>5</v>
      </c>
      <c r="B16" s="12" t="s">
        <v>93</v>
      </c>
      <c r="C16" s="34">
        <f>'All Data - Unsorted'!V55</f>
        <v>0.011625780420742167</v>
      </c>
    </row>
    <row r="17" spans="1:3" ht="12.75">
      <c r="A17" s="12">
        <f t="shared" si="0"/>
        <v>6</v>
      </c>
      <c r="B17" s="12" t="s">
        <v>13</v>
      </c>
      <c r="C17" s="34">
        <f>'All Data - Unsorted'!V15</f>
        <v>0.011282148126420907</v>
      </c>
    </row>
    <row r="18" spans="1:3" ht="12.75">
      <c r="A18" s="12">
        <f t="shared" si="0"/>
        <v>7</v>
      </c>
      <c r="B18" s="12" t="s">
        <v>27</v>
      </c>
      <c r="C18" s="34">
        <f>'All Data - Unsorted'!V22</f>
        <v>0.01118393696291017</v>
      </c>
    </row>
    <row r="19" spans="1:3" ht="12.75">
      <c r="A19" s="12">
        <f t="shared" si="0"/>
        <v>8</v>
      </c>
      <c r="B19" s="12" t="s">
        <v>43</v>
      </c>
      <c r="C19" s="34">
        <f>'All Data - Unsorted'!V30</f>
        <v>0.010767637473294686</v>
      </c>
    </row>
    <row r="20" spans="1:3" ht="12.75">
      <c r="A20" s="12">
        <f t="shared" si="0"/>
        <v>9</v>
      </c>
      <c r="B20" s="12" t="s">
        <v>75</v>
      </c>
      <c r="C20" s="34">
        <f>'All Data - Unsorted'!V46</f>
        <v>0.010521248796848215</v>
      </c>
    </row>
    <row r="21" spans="1:3" ht="12.75">
      <c r="A21" s="12">
        <f t="shared" si="0"/>
        <v>10</v>
      </c>
      <c r="B21" s="12" t="s">
        <v>29</v>
      </c>
      <c r="C21" s="34">
        <f>'All Data - Unsorted'!V23</f>
        <v>0.01047403618928271</v>
      </c>
    </row>
    <row r="22" spans="1:3" ht="12.75">
      <c r="A22" s="12">
        <f t="shared" si="0"/>
        <v>11</v>
      </c>
      <c r="B22" s="12" t="s">
        <v>15</v>
      </c>
      <c r="C22" s="34">
        <f>'All Data - Unsorted'!V16</f>
        <v>0.01046999048844506</v>
      </c>
    </row>
    <row r="23" spans="1:3" ht="12.75">
      <c r="A23" s="12">
        <f t="shared" si="0"/>
        <v>12</v>
      </c>
      <c r="B23" s="12" t="s">
        <v>59</v>
      </c>
      <c r="C23" s="34">
        <f>'All Data - Unsorted'!V38</f>
        <v>0.01041540904735809</v>
      </c>
    </row>
    <row r="24" spans="1:3" ht="12.75">
      <c r="A24" s="12">
        <f t="shared" si="0"/>
        <v>13</v>
      </c>
      <c r="B24" s="12" t="s">
        <v>45</v>
      </c>
      <c r="C24" s="34">
        <f>'All Data - Unsorted'!V31</f>
        <v>0.009988518076816912</v>
      </c>
    </row>
    <row r="25" spans="1:3" ht="12.75">
      <c r="A25" s="12">
        <f t="shared" si="0"/>
        <v>14</v>
      </c>
      <c r="B25" s="12" t="s">
        <v>91</v>
      </c>
      <c r="C25" s="34">
        <f>'All Data - Unsorted'!V54</f>
        <v>0.009755998797844294</v>
      </c>
    </row>
    <row r="26" spans="1:3" ht="12.75">
      <c r="A26" s="12">
        <f t="shared" si="0"/>
        <v>15</v>
      </c>
      <c r="B26" s="12" t="s">
        <v>77</v>
      </c>
      <c r="C26" s="34">
        <f>'All Data - Unsorted'!V47</f>
        <v>0.009590053843319506</v>
      </c>
    </row>
    <row r="27" spans="1:3" ht="12.75">
      <c r="A27" s="12">
        <f t="shared" si="0"/>
        <v>16</v>
      </c>
      <c r="B27" s="12" t="s">
        <v>99</v>
      </c>
      <c r="C27" s="34">
        <f>'All Data - Unsorted'!V58</f>
        <v>0.009566000117682638</v>
      </c>
    </row>
    <row r="28" spans="1:3" ht="12.75">
      <c r="A28" s="12">
        <f t="shared" si="0"/>
        <v>17</v>
      </c>
      <c r="B28" s="12" t="s">
        <v>23</v>
      </c>
      <c r="C28" s="34">
        <f>'All Data - Unsorted'!V20</f>
        <v>0.0092316054309176</v>
      </c>
    </row>
    <row r="29" spans="1:3" ht="12.75">
      <c r="A29" s="12">
        <f t="shared" si="0"/>
        <v>18</v>
      </c>
      <c r="B29" s="12" t="s">
        <v>119</v>
      </c>
      <c r="C29" s="34">
        <f>'All Data - Unsorted'!V24</f>
        <v>0.009193572905591285</v>
      </c>
    </row>
    <row r="30" spans="1:3" ht="12.75">
      <c r="A30" s="12">
        <f t="shared" si="0"/>
        <v>19</v>
      </c>
      <c r="B30" s="12" t="s">
        <v>37</v>
      </c>
      <c r="C30" s="34">
        <f>'All Data - Unsorted'!V27</f>
        <v>0.009120197507682342</v>
      </c>
    </row>
    <row r="31" spans="1:3" ht="12.75">
      <c r="A31" s="12">
        <f t="shared" si="0"/>
        <v>20</v>
      </c>
      <c r="B31" s="12" t="s">
        <v>47</v>
      </c>
      <c r="C31" s="34">
        <f>'All Data - Unsorted'!V32</f>
        <v>0.009079956969417548</v>
      </c>
    </row>
    <row r="32" spans="1:3" ht="12.75">
      <c r="A32" s="12">
        <f t="shared" si="0"/>
        <v>21</v>
      </c>
      <c r="B32" s="12" t="s">
        <v>87</v>
      </c>
      <c r="C32" s="34">
        <f>'All Data - Unsorted'!V52</f>
        <v>0.009078160978848376</v>
      </c>
    </row>
    <row r="33" spans="1:3" ht="12.75">
      <c r="A33" s="12">
        <f t="shared" si="0"/>
        <v>22</v>
      </c>
      <c r="B33" s="12" t="s">
        <v>81</v>
      </c>
      <c r="C33" s="34">
        <f>'All Data - Unsorted'!V49</f>
        <v>0.008966750933102107</v>
      </c>
    </row>
    <row r="34" spans="1:3" ht="12.75">
      <c r="A34" s="12">
        <f t="shared" si="0"/>
        <v>23</v>
      </c>
      <c r="B34" s="12" t="s">
        <v>117</v>
      </c>
      <c r="C34" s="34">
        <f>'All Data - Unsorted'!V14</f>
        <v>0.008932432152768774</v>
      </c>
    </row>
    <row r="35" spans="1:3" ht="12.75">
      <c r="A35" s="12">
        <f t="shared" si="0"/>
        <v>24</v>
      </c>
      <c r="B35" s="12" t="s">
        <v>21</v>
      </c>
      <c r="C35" s="34">
        <f>'All Data - Unsorted'!V19</f>
        <v>0.008773774967391812</v>
      </c>
    </row>
    <row r="36" spans="1:3" ht="12.75">
      <c r="A36" s="12">
        <f t="shared" si="0"/>
        <v>25</v>
      </c>
      <c r="B36" s="12" t="s">
        <v>67</v>
      </c>
      <c r="C36" s="34">
        <f>'All Data - Unsorted'!V42</f>
        <v>0.008742571725185012</v>
      </c>
    </row>
    <row r="37" spans="1:3" ht="12.75">
      <c r="A37" s="12">
        <f t="shared" si="0"/>
        <v>26</v>
      </c>
      <c r="B37" s="12" t="s">
        <v>41</v>
      </c>
      <c r="C37" s="34">
        <f>'All Data - Unsorted'!V29</f>
        <v>0.008588382819577004</v>
      </c>
    </row>
    <row r="38" spans="1:3" ht="12.75">
      <c r="A38" s="12">
        <f t="shared" si="0"/>
        <v>27</v>
      </c>
      <c r="B38" s="12" t="s">
        <v>61</v>
      </c>
      <c r="C38" s="34">
        <f>'All Data - Unsorted'!V39</f>
        <v>0.008553041720023656</v>
      </c>
    </row>
    <row r="39" spans="1:3" ht="12.75">
      <c r="A39" s="12">
        <f t="shared" si="0"/>
        <v>28</v>
      </c>
      <c r="B39" s="12" t="s">
        <v>63</v>
      </c>
      <c r="C39" s="34">
        <f>'All Data - Unsorted'!V40</f>
        <v>0.008401615380014726</v>
      </c>
    </row>
    <row r="40" spans="1:3" ht="12.75">
      <c r="A40" s="12">
        <f t="shared" si="0"/>
        <v>29</v>
      </c>
      <c r="B40" s="12" t="s">
        <v>53</v>
      </c>
      <c r="C40" s="34">
        <f>'All Data - Unsorted'!V35</f>
        <v>0.008360946853379814</v>
      </c>
    </row>
    <row r="41" spans="1:3" ht="12.75">
      <c r="A41" s="12">
        <f t="shared" si="0"/>
        <v>30</v>
      </c>
      <c r="B41" s="12" t="s">
        <v>95</v>
      </c>
      <c r="C41" s="34">
        <f>'All Data - Unsorted'!V56</f>
        <v>0.008200890003555558</v>
      </c>
    </row>
    <row r="42" spans="1:3" ht="12.75">
      <c r="A42" s="12">
        <f t="shared" si="0"/>
        <v>31</v>
      </c>
      <c r="B42" s="12" t="s">
        <v>33</v>
      </c>
      <c r="C42" s="34">
        <f>'All Data - Unsorted'!V25</f>
        <v>0.008025201620257596</v>
      </c>
    </row>
    <row r="43" spans="1:3" ht="12.75">
      <c r="A43" s="12">
        <f t="shared" si="0"/>
        <v>32</v>
      </c>
      <c r="B43" s="12" t="s">
        <v>101</v>
      </c>
      <c r="C43" s="34">
        <f>'All Data - Unsorted'!V59</f>
        <v>0.008015988115634306</v>
      </c>
    </row>
    <row r="44" spans="1:3" ht="12.75">
      <c r="A44" s="12">
        <f t="shared" si="0"/>
        <v>33</v>
      </c>
      <c r="B44" s="12" t="s">
        <v>107</v>
      </c>
      <c r="C44" s="34">
        <f>'All Data - Unsorted'!V62</f>
        <v>0.007941395224309233</v>
      </c>
    </row>
    <row r="45" spans="1:3" ht="12.75">
      <c r="A45" s="12">
        <f t="shared" si="0"/>
        <v>34</v>
      </c>
      <c r="B45" s="12" t="s">
        <v>79</v>
      </c>
      <c r="C45" s="34">
        <f>'All Data - Unsorted'!V48</f>
        <v>0.007839133164189018</v>
      </c>
    </row>
    <row r="46" spans="1:3" ht="12.75">
      <c r="A46" s="12">
        <f t="shared" si="0"/>
        <v>35</v>
      </c>
      <c r="B46" s="12" t="s">
        <v>39</v>
      </c>
      <c r="C46" s="34">
        <f>'All Data - Unsorted'!V28</f>
        <v>0.007671109280722921</v>
      </c>
    </row>
    <row r="47" spans="1:3" ht="12.75">
      <c r="A47" s="12">
        <f t="shared" si="0"/>
        <v>36</v>
      </c>
      <c r="B47" s="12" t="s">
        <v>83</v>
      </c>
      <c r="C47" s="34">
        <f>'All Data - Unsorted'!V50</f>
        <v>0.007509321228205668</v>
      </c>
    </row>
    <row r="48" spans="1:3" ht="12.75">
      <c r="A48" s="12">
        <f t="shared" si="0"/>
        <v>37</v>
      </c>
      <c r="B48" s="12" t="s">
        <v>49</v>
      </c>
      <c r="C48" s="34">
        <f>'All Data - Unsorted'!V33</f>
        <v>0.0073676384336018134</v>
      </c>
    </row>
    <row r="49" spans="1:3" ht="12.75">
      <c r="A49" s="12">
        <f t="shared" si="0"/>
        <v>38</v>
      </c>
      <c r="B49" s="12" t="s">
        <v>71</v>
      </c>
      <c r="C49" s="34">
        <f>'All Data - Unsorted'!V44</f>
        <v>0.007237142949141434</v>
      </c>
    </row>
    <row r="50" spans="1:3" ht="12.75">
      <c r="A50" s="12">
        <f t="shared" si="0"/>
        <v>39</v>
      </c>
      <c r="B50" s="12" t="s">
        <v>65</v>
      </c>
      <c r="C50" s="34">
        <f>'All Data - Unsorted'!V41</f>
        <v>0.0070970775185742845</v>
      </c>
    </row>
    <row r="51" spans="1:3" ht="12.75">
      <c r="A51" s="12">
        <f t="shared" si="0"/>
        <v>40</v>
      </c>
      <c r="B51" s="12" t="s">
        <v>55</v>
      </c>
      <c r="C51" s="34">
        <f>'All Data - Unsorted'!V36</f>
        <v>0.007066997445622459</v>
      </c>
    </row>
    <row r="52" spans="1:3" ht="12.75">
      <c r="A52" s="12">
        <f t="shared" si="0"/>
        <v>41</v>
      </c>
      <c r="B52" s="12" t="s">
        <v>85</v>
      </c>
      <c r="C52" s="34">
        <f>'All Data - Unsorted'!V51</f>
        <v>0.0067265240615665915</v>
      </c>
    </row>
    <row r="53" spans="1:3" ht="12.75">
      <c r="A53" s="12">
        <f t="shared" si="0"/>
        <v>42</v>
      </c>
      <c r="B53" s="12" t="s">
        <v>51</v>
      </c>
      <c r="C53" s="34">
        <f>'All Data - Unsorted'!V34</f>
        <v>0.006643334716274996</v>
      </c>
    </row>
    <row r="54" spans="1:3" ht="12.75">
      <c r="A54" s="12">
        <f t="shared" si="0"/>
        <v>43</v>
      </c>
      <c r="B54" s="12" t="s">
        <v>109</v>
      </c>
      <c r="C54" s="34">
        <f>'All Data - Unsorted'!V63</f>
        <v>0.00646645409201852</v>
      </c>
    </row>
    <row r="55" spans="1:3" ht="12.75">
      <c r="A55" s="12">
        <f t="shared" si="0"/>
        <v>44</v>
      </c>
      <c r="B55" s="12" t="s">
        <v>17</v>
      </c>
      <c r="C55" s="34">
        <f>'All Data - Unsorted'!V17</f>
        <v>0.006125539113971653</v>
      </c>
    </row>
    <row r="56" spans="1:3" ht="15.75">
      <c r="A56" s="40">
        <f t="shared" si="0"/>
        <v>45</v>
      </c>
      <c r="B56" s="39" t="s">
        <v>69</v>
      </c>
      <c r="C56" s="43">
        <f>'All Data - Unsorted'!V43</f>
        <v>0.006090793343111894</v>
      </c>
    </row>
    <row r="57" spans="1:3" ht="12.75">
      <c r="A57" s="12">
        <f t="shared" si="0"/>
        <v>46</v>
      </c>
      <c r="B57" s="12" t="s">
        <v>103</v>
      </c>
      <c r="C57" s="34">
        <f>'All Data - Unsorted'!V60</f>
        <v>0.005827060132775298</v>
      </c>
    </row>
    <row r="58" spans="1:3" ht="12.75">
      <c r="A58" s="47">
        <f t="shared" si="0"/>
        <v>47</v>
      </c>
      <c r="B58" s="12" t="s">
        <v>19</v>
      </c>
      <c r="C58" s="34">
        <f>'All Data - Unsorted'!V18</f>
        <v>0.00574016573551273</v>
      </c>
    </row>
    <row r="59" spans="1:3" ht="12.75">
      <c r="A59" s="12">
        <f t="shared" si="0"/>
        <v>48</v>
      </c>
      <c r="B59" s="12" t="s">
        <v>35</v>
      </c>
      <c r="C59" s="34">
        <f>'All Data - Unsorted'!V26</f>
        <v>0.0055845038205750855</v>
      </c>
    </row>
    <row r="60" spans="1:3" ht="12.75">
      <c r="A60" s="12">
        <f t="shared" si="0"/>
        <v>49</v>
      </c>
      <c r="B60" s="12" t="s">
        <v>73</v>
      </c>
      <c r="C60" s="34">
        <f>'All Data - Unsorted'!V45</f>
        <v>0.0053268354283569535</v>
      </c>
    </row>
    <row r="61" spans="1:3" ht="12.75">
      <c r="A61" s="12">
        <f t="shared" si="0"/>
        <v>50</v>
      </c>
      <c r="B61" s="12" t="s">
        <v>97</v>
      </c>
      <c r="C61" s="34">
        <f>'All Data - Unsorted'!V57</f>
        <v>0.005085609550350895</v>
      </c>
    </row>
    <row r="62" spans="1:3" ht="12.75">
      <c r="A62" s="12">
        <f t="shared" si="0"/>
        <v>51</v>
      </c>
      <c r="B62" s="12" t="s">
        <v>118</v>
      </c>
      <c r="C62" s="34">
        <f>'All Data - Unsorted'!V21</f>
        <v>0.004730026268177694</v>
      </c>
    </row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">
    <mergeCell ref="B4:C4"/>
  </mergeCells>
  <printOptions/>
  <pageMargins left="0.75" right="0.75" top="1" bottom="1" header="0.5" footer="0.5"/>
  <pageSetup horizontalDpi="300" verticalDpi="300" orientation="portrait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40">
      <selection activeCell="D52" sqref="D52"/>
    </sheetView>
  </sheetViews>
  <sheetFormatPr defaultColWidth="9.140625" defaultRowHeight="12.75"/>
  <cols>
    <col min="1" max="1" width="6.140625" style="0" customWidth="1"/>
    <col min="2" max="4" width="21.57421875" style="0" customWidth="1"/>
  </cols>
  <sheetData>
    <row r="1" ht="41.25" customHeight="1">
      <c r="C1" s="27" t="s">
        <v>151</v>
      </c>
    </row>
    <row r="2" ht="15" customHeight="1">
      <c r="C2" s="27" t="s">
        <v>134</v>
      </c>
    </row>
    <row r="4" spans="2:5" ht="27" customHeight="1">
      <c r="B4" s="58" t="s">
        <v>124</v>
      </c>
      <c r="C4" s="59"/>
      <c r="D4" s="22"/>
      <c r="E4" s="3"/>
    </row>
    <row r="5" spans="2:5" ht="12.75">
      <c r="B5" s="24"/>
      <c r="C5" s="25"/>
      <c r="D5" s="8"/>
      <c r="E5" s="3"/>
    </row>
    <row r="6" spans="2:5" ht="12.75">
      <c r="B6" s="6" t="s">
        <v>138</v>
      </c>
      <c r="C6" s="26"/>
      <c r="D6" s="3"/>
      <c r="E6" s="3"/>
    </row>
    <row r="7" spans="2:5" ht="12.75">
      <c r="B7" s="15"/>
      <c r="C7" s="7"/>
      <c r="D7" s="3"/>
      <c r="E7" s="3"/>
    </row>
    <row r="8" spans="2:5" ht="12.75">
      <c r="B8" s="20" t="s">
        <v>130</v>
      </c>
      <c r="C8" s="5"/>
      <c r="D8" s="3"/>
      <c r="E8" s="3"/>
    </row>
    <row r="9" spans="2:5" ht="12.75">
      <c r="B9" s="15" t="s">
        <v>116</v>
      </c>
      <c r="C9" s="16">
        <v>2020</v>
      </c>
      <c r="D9" s="3"/>
      <c r="E9" s="3"/>
    </row>
    <row r="10" spans="2:3" ht="12.75">
      <c r="B10" s="14" t="s">
        <v>7</v>
      </c>
      <c r="C10" s="19">
        <f>'All Data - Unsorted'!P11</f>
        <v>4437.113790047468</v>
      </c>
    </row>
    <row r="11" spans="2:3" ht="12.75">
      <c r="B11" s="12"/>
      <c r="C11" s="12"/>
    </row>
    <row r="12" spans="1:3" ht="12.75">
      <c r="A12" s="12">
        <v>1</v>
      </c>
      <c r="B12" s="12" t="s">
        <v>45</v>
      </c>
      <c r="C12" s="19">
        <f>'All Data - Unsorted'!P31</f>
        <v>6663.939720129171</v>
      </c>
    </row>
    <row r="13" spans="1:3" ht="12.75">
      <c r="A13" s="12">
        <f>1+A12</f>
        <v>2</v>
      </c>
      <c r="B13" s="12" t="s">
        <v>77</v>
      </c>
      <c r="C13" s="19">
        <f>'All Data - Unsorted'!P47</f>
        <v>6494.117647058823</v>
      </c>
    </row>
    <row r="14" spans="1:3" ht="12.75">
      <c r="A14" s="12">
        <f aca="true" t="shared" si="0" ref="A14:A62">1+A13</f>
        <v>3</v>
      </c>
      <c r="B14" s="12" t="s">
        <v>9</v>
      </c>
      <c r="C14" s="19">
        <f>'All Data - Unsorted'!P13</f>
        <v>6467.492889069484</v>
      </c>
    </row>
    <row r="15" spans="1:3" ht="12.75">
      <c r="A15" s="12">
        <f t="shared" si="0"/>
        <v>4</v>
      </c>
      <c r="B15" s="12" t="s">
        <v>57</v>
      </c>
      <c r="C15" s="19">
        <f>'All Data - Unsorted'!P37</f>
        <v>6306.370070778564</v>
      </c>
    </row>
    <row r="16" spans="1:3" ht="12.75">
      <c r="A16" s="12">
        <f t="shared" si="0"/>
        <v>5</v>
      </c>
      <c r="B16" s="12" t="s">
        <v>93</v>
      </c>
      <c r="C16" s="19">
        <f>'All Data - Unsorted'!P55</f>
        <v>6108.610425439234</v>
      </c>
    </row>
    <row r="17" spans="1:3" ht="12.75">
      <c r="A17" s="12">
        <f t="shared" si="0"/>
        <v>6</v>
      </c>
      <c r="B17" s="12" t="s">
        <v>105</v>
      </c>
      <c r="C17" s="19">
        <f>'All Data - Unsorted'!P61</f>
        <v>6093.557422969187</v>
      </c>
    </row>
    <row r="18" spans="1:3" ht="12.75">
      <c r="A18" s="12">
        <f t="shared" si="0"/>
        <v>7</v>
      </c>
      <c r="B18" s="12" t="s">
        <v>89</v>
      </c>
      <c r="C18" s="19">
        <f>'All Data - Unsorted'!P53</f>
        <v>5983.710233806056</v>
      </c>
    </row>
    <row r="19" spans="1:3" ht="12.75">
      <c r="A19" s="12">
        <f t="shared" si="0"/>
        <v>8</v>
      </c>
      <c r="B19" s="12" t="s">
        <v>27</v>
      </c>
      <c r="C19" s="19">
        <f>'All Data - Unsorted'!P22</f>
        <v>5979.570238807344</v>
      </c>
    </row>
    <row r="20" spans="1:3" ht="12.75">
      <c r="A20" s="12">
        <f t="shared" si="0"/>
        <v>9</v>
      </c>
      <c r="B20" s="12" t="s">
        <v>15</v>
      </c>
      <c r="C20" s="19">
        <f>'All Data - Unsorted'!P16</f>
        <v>5978.554932365556</v>
      </c>
    </row>
    <row r="21" spans="1:3" ht="12.75">
      <c r="A21" s="12">
        <f t="shared" si="0"/>
        <v>10</v>
      </c>
      <c r="B21" s="12" t="s">
        <v>81</v>
      </c>
      <c r="C21" s="19">
        <f>'All Data - Unsorted'!P49</f>
        <v>5919.618186385331</v>
      </c>
    </row>
    <row r="22" spans="1:3" ht="12.75">
      <c r="A22" s="12">
        <f t="shared" si="0"/>
        <v>11</v>
      </c>
      <c r="B22" s="12" t="s">
        <v>43</v>
      </c>
      <c r="C22" s="19">
        <f>'All Data - Unsorted'!P30</f>
        <v>5850.12285012285</v>
      </c>
    </row>
    <row r="23" spans="1:3" ht="12.75">
      <c r="A23" s="12">
        <f t="shared" si="0"/>
        <v>12</v>
      </c>
      <c r="B23" s="12" t="s">
        <v>59</v>
      </c>
      <c r="C23" s="19">
        <f>'All Data - Unsorted'!P38</f>
        <v>5664.499349804942</v>
      </c>
    </row>
    <row r="24" spans="1:3" ht="12.75">
      <c r="A24" s="12">
        <f t="shared" si="0"/>
        <v>13</v>
      </c>
      <c r="B24" s="12" t="s">
        <v>91</v>
      </c>
      <c r="C24" s="19">
        <f>'All Data - Unsorted'!P54</f>
        <v>5548.712206047033</v>
      </c>
    </row>
    <row r="25" spans="1:3" ht="12.75">
      <c r="A25" s="12">
        <f t="shared" si="0"/>
        <v>14</v>
      </c>
      <c r="B25" s="12" t="s">
        <v>75</v>
      </c>
      <c r="C25" s="19">
        <f>'All Data - Unsorted'!P46</f>
        <v>5547.02386567305</v>
      </c>
    </row>
    <row r="26" spans="1:3" ht="12.75">
      <c r="A26" s="12">
        <f t="shared" si="0"/>
        <v>15</v>
      </c>
      <c r="B26" s="12" t="s">
        <v>29</v>
      </c>
      <c r="C26" s="19">
        <f>'All Data - Unsorted'!P23</f>
        <v>5496.451914098973</v>
      </c>
    </row>
    <row r="27" spans="1:3" ht="12.75">
      <c r="A27" s="12">
        <f t="shared" si="0"/>
        <v>16</v>
      </c>
      <c r="B27" s="12" t="s">
        <v>101</v>
      </c>
      <c r="C27" s="19">
        <f>'All Data - Unsorted'!P59</f>
        <v>5380.9800954487255</v>
      </c>
    </row>
    <row r="28" spans="1:3" ht="12.75">
      <c r="A28" s="12">
        <f t="shared" si="0"/>
        <v>17</v>
      </c>
      <c r="B28" s="12" t="s">
        <v>63</v>
      </c>
      <c r="C28" s="19">
        <f>'All Data - Unsorted'!P40</f>
        <v>5326.109391124871</v>
      </c>
    </row>
    <row r="29" spans="1:3" ht="12.75">
      <c r="A29" s="12">
        <f t="shared" si="0"/>
        <v>18</v>
      </c>
      <c r="B29" s="12" t="s">
        <v>95</v>
      </c>
      <c r="C29" s="19">
        <f>'All Data - Unsorted'!P56</f>
        <v>5241.78331800688</v>
      </c>
    </row>
    <row r="30" spans="1:3" ht="12.75">
      <c r="A30" s="12">
        <f t="shared" si="0"/>
        <v>19</v>
      </c>
      <c r="B30" s="12" t="s">
        <v>13</v>
      </c>
      <c r="C30" s="19">
        <f>'All Data - Unsorted'!P15</f>
        <v>5214.930602344697</v>
      </c>
    </row>
    <row r="31" spans="1:3" ht="12.75">
      <c r="A31" s="12">
        <f t="shared" si="0"/>
        <v>20</v>
      </c>
      <c r="B31" s="12" t="s">
        <v>23</v>
      </c>
      <c r="C31" s="19">
        <f>'All Data - Unsorted'!P20</f>
        <v>5010.131712259372</v>
      </c>
    </row>
    <row r="32" spans="1:3" ht="12.75">
      <c r="A32" s="12">
        <f t="shared" si="0"/>
        <v>21</v>
      </c>
      <c r="B32" s="12" t="s">
        <v>109</v>
      </c>
      <c r="C32" s="19">
        <f>'All Data - Unsorted'!P63</f>
        <v>4934.707903780069</v>
      </c>
    </row>
    <row r="33" spans="1:3" ht="12.75">
      <c r="A33" s="12">
        <f t="shared" si="0"/>
        <v>22</v>
      </c>
      <c r="B33" s="12" t="s">
        <v>61</v>
      </c>
      <c r="C33" s="19">
        <f>'All Data - Unsorted'!P39</f>
        <v>4920.444033302498</v>
      </c>
    </row>
    <row r="34" spans="1:3" ht="12.75">
      <c r="A34" s="12">
        <f t="shared" si="0"/>
        <v>23</v>
      </c>
      <c r="B34" s="12" t="s">
        <v>33</v>
      </c>
      <c r="C34" s="19">
        <f>'All Data - Unsorted'!P25</f>
        <v>4870.826491516146</v>
      </c>
    </row>
    <row r="35" spans="1:3" ht="12.75">
      <c r="A35" s="12">
        <f t="shared" si="0"/>
        <v>24</v>
      </c>
      <c r="B35" s="12" t="s">
        <v>37</v>
      </c>
      <c r="C35" s="19">
        <f>'All Data - Unsorted'!P27</f>
        <v>4802.368615840118</v>
      </c>
    </row>
    <row r="36" spans="1:3" ht="12.75">
      <c r="A36" s="12">
        <f t="shared" si="0"/>
        <v>25</v>
      </c>
      <c r="B36" s="12" t="s">
        <v>103</v>
      </c>
      <c r="C36" s="19">
        <f>'All Data - Unsorted'!P60</f>
        <v>4779.308552118534</v>
      </c>
    </row>
    <row r="37" spans="1:3" ht="12.75">
      <c r="A37" s="12">
        <f t="shared" si="0"/>
        <v>26</v>
      </c>
      <c r="B37" s="12" t="s">
        <v>41</v>
      </c>
      <c r="C37" s="19">
        <f>'All Data - Unsorted'!P29</f>
        <v>4666.437886067261</v>
      </c>
    </row>
    <row r="38" spans="1:3" ht="12.75">
      <c r="A38" s="12">
        <f t="shared" si="0"/>
        <v>27</v>
      </c>
      <c r="B38" s="12" t="s">
        <v>83</v>
      </c>
      <c r="C38" s="19">
        <f>'All Data - Unsorted'!P50</f>
        <v>4658.651579443658</v>
      </c>
    </row>
    <row r="39" spans="1:3" ht="12.75">
      <c r="A39" s="12">
        <f t="shared" si="0"/>
        <v>28</v>
      </c>
      <c r="B39" s="12" t="s">
        <v>39</v>
      </c>
      <c r="C39" s="19">
        <f>'All Data - Unsorted'!P28</f>
        <v>4564.475347661189</v>
      </c>
    </row>
    <row r="40" spans="1:3" ht="12.75">
      <c r="A40" s="12">
        <f t="shared" si="0"/>
        <v>29</v>
      </c>
      <c r="B40" s="12" t="s">
        <v>65</v>
      </c>
      <c r="C40" s="19">
        <f>'All Data - Unsorted'!P41</f>
        <v>4542.383683875079</v>
      </c>
    </row>
    <row r="41" spans="1:3" ht="12.75">
      <c r="A41" s="12">
        <f t="shared" si="0"/>
        <v>30</v>
      </c>
      <c r="B41" s="12" t="s">
        <v>49</v>
      </c>
      <c r="C41" s="19">
        <f>'All Data - Unsorted'!P33</f>
        <v>4506.274768824306</v>
      </c>
    </row>
    <row r="42" spans="1:3" ht="12.75">
      <c r="A42" s="12">
        <f t="shared" si="0"/>
        <v>31</v>
      </c>
      <c r="B42" s="12" t="s">
        <v>79</v>
      </c>
      <c r="C42" s="19">
        <f>'All Data - Unsorted'!P48</f>
        <v>4502.095270674762</v>
      </c>
    </row>
    <row r="43" spans="1:3" ht="12.75">
      <c r="A43" s="12">
        <f t="shared" si="0"/>
        <v>32</v>
      </c>
      <c r="B43" s="12" t="s">
        <v>85</v>
      </c>
      <c r="C43" s="19">
        <f>'All Data - Unsorted'!P51</f>
        <v>4317.609324884612</v>
      </c>
    </row>
    <row r="44" spans="1:3" ht="12.75">
      <c r="A44" s="12">
        <f t="shared" si="0"/>
        <v>33</v>
      </c>
      <c r="B44" s="12" t="s">
        <v>55</v>
      </c>
      <c r="C44" s="19">
        <f>'All Data - Unsorted'!P36</f>
        <v>4012.0205055683223</v>
      </c>
    </row>
    <row r="45" spans="1:3" ht="12.75">
      <c r="A45" s="12">
        <f t="shared" si="0"/>
        <v>34</v>
      </c>
      <c r="B45" s="12" t="s">
        <v>107</v>
      </c>
      <c r="C45" s="19">
        <f>'All Data - Unsorted'!P62</f>
        <v>3927.3101320075434</v>
      </c>
    </row>
    <row r="46" spans="1:3" ht="12.75">
      <c r="A46" s="12">
        <f t="shared" si="0"/>
        <v>35</v>
      </c>
      <c r="B46" s="12" t="s">
        <v>35</v>
      </c>
      <c r="C46" s="19">
        <f>'All Data - Unsorted'!P26</f>
        <v>3678.821099459803</v>
      </c>
    </row>
    <row r="47" spans="1:3" ht="12.75">
      <c r="A47" s="12">
        <f t="shared" si="0"/>
        <v>36</v>
      </c>
      <c r="B47" s="12" t="s">
        <v>21</v>
      </c>
      <c r="C47" s="19">
        <f>'All Data - Unsorted'!P19</f>
        <v>3647.1745853247116</v>
      </c>
    </row>
    <row r="48" spans="1:3" ht="12.75">
      <c r="A48" s="12">
        <f t="shared" si="0"/>
        <v>37</v>
      </c>
      <c r="B48" s="12" t="s">
        <v>47</v>
      </c>
      <c r="C48" s="19">
        <f>'All Data - Unsorted'!P32</f>
        <v>3622.9629629629626</v>
      </c>
    </row>
    <row r="49" spans="1:3" ht="12.75">
      <c r="A49" s="12">
        <f t="shared" si="0"/>
        <v>38</v>
      </c>
      <c r="B49" s="12" t="s">
        <v>53</v>
      </c>
      <c r="C49" s="19">
        <f>'All Data - Unsorted'!P35</f>
        <v>3581.4186816494434</v>
      </c>
    </row>
    <row r="50" spans="1:3" ht="12.75">
      <c r="A50" s="12">
        <f t="shared" si="0"/>
        <v>39</v>
      </c>
      <c r="B50" s="12" t="s">
        <v>19</v>
      </c>
      <c r="C50" s="19">
        <f>'All Data - Unsorted'!P18</f>
        <v>3557.3347107438017</v>
      </c>
    </row>
    <row r="51" spans="1:3" ht="12.75">
      <c r="A51" s="12">
        <f t="shared" si="0"/>
        <v>40</v>
      </c>
      <c r="B51" s="12" t="s">
        <v>71</v>
      </c>
      <c r="C51" s="19">
        <f>'All Data - Unsorted'!P44</f>
        <v>3515.1946818613483</v>
      </c>
    </row>
    <row r="52" spans="1:3" ht="12.75">
      <c r="A52" s="12">
        <f t="shared" si="0"/>
        <v>41</v>
      </c>
      <c r="B52" s="12" t="s">
        <v>67</v>
      </c>
      <c r="C52" s="19">
        <f>'All Data - Unsorted'!P42</f>
        <v>3502.1961932650074</v>
      </c>
    </row>
    <row r="53" spans="1:3" ht="12.75">
      <c r="A53" s="12">
        <f t="shared" si="0"/>
        <v>42</v>
      </c>
      <c r="B53" s="12" t="s">
        <v>99</v>
      </c>
      <c r="C53" s="19">
        <f>'All Data - Unsorted'!P58</f>
        <v>3446.2279293739966</v>
      </c>
    </row>
    <row r="54" spans="1:3" ht="14.25">
      <c r="A54" s="46">
        <f t="shared" si="0"/>
        <v>43</v>
      </c>
      <c r="B54" s="12" t="s">
        <v>118</v>
      </c>
      <c r="C54" s="19">
        <f>'All Data - Unsorted'!P21</f>
        <v>3440.39270687237</v>
      </c>
    </row>
    <row r="55" spans="1:3" ht="15.75">
      <c r="A55" s="40">
        <f t="shared" si="0"/>
        <v>44</v>
      </c>
      <c r="B55" s="39" t="s">
        <v>69</v>
      </c>
      <c r="C55" s="41">
        <f>'All Data - Unsorted'!P43</f>
        <v>3342.8281918486828</v>
      </c>
    </row>
    <row r="56" spans="1:3" ht="12.75">
      <c r="A56" s="12">
        <f t="shared" si="0"/>
        <v>45</v>
      </c>
      <c r="B56" s="12" t="s">
        <v>97</v>
      </c>
      <c r="C56" s="19">
        <f>'All Data - Unsorted'!P57</f>
        <v>3174.7692307692305</v>
      </c>
    </row>
    <row r="57" spans="1:3" ht="12.75">
      <c r="A57" s="12">
        <f t="shared" si="0"/>
        <v>46</v>
      </c>
      <c r="B57" s="12" t="s">
        <v>87</v>
      </c>
      <c r="C57" s="19">
        <f>'All Data - Unsorted'!P52</f>
        <v>2977.294228949858</v>
      </c>
    </row>
    <row r="58" spans="1:3" ht="12.75">
      <c r="A58" s="12">
        <f t="shared" si="0"/>
        <v>47</v>
      </c>
      <c r="B58" s="12" t="s">
        <v>51</v>
      </c>
      <c r="C58" s="19">
        <f>'All Data - Unsorted'!P34</f>
        <v>2934.1456338845373</v>
      </c>
    </row>
    <row r="59" spans="1:3" ht="12.75">
      <c r="A59" s="12">
        <f t="shared" si="0"/>
        <v>48</v>
      </c>
      <c r="B59" s="12" t="s">
        <v>117</v>
      </c>
      <c r="C59" s="19">
        <f>'All Data - Unsorted'!P14</f>
        <v>2864.5690834473326</v>
      </c>
    </row>
    <row r="60" spans="1:3" ht="12.75">
      <c r="A60" s="12">
        <f t="shared" si="0"/>
        <v>49</v>
      </c>
      <c r="B60" s="12" t="s">
        <v>73</v>
      </c>
      <c r="C60" s="19">
        <f>'All Data - Unsorted'!P45</f>
        <v>2700.8843150436987</v>
      </c>
    </row>
    <row r="61" spans="1:3" ht="12.75">
      <c r="A61" s="12">
        <f t="shared" si="0"/>
        <v>50</v>
      </c>
      <c r="B61" s="12" t="s">
        <v>17</v>
      </c>
      <c r="C61" s="19">
        <f>'All Data - Unsorted'!P17</f>
        <v>2412.41617557407</v>
      </c>
    </row>
    <row r="62" spans="1:3" ht="12.75">
      <c r="A62" s="12">
        <f t="shared" si="0"/>
        <v>51</v>
      </c>
      <c r="B62" s="12" t="s">
        <v>119</v>
      </c>
      <c r="C62" s="19">
        <f>'All Data - Unsorted'!P24</f>
        <v>2017.7683013503909</v>
      </c>
    </row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">
    <mergeCell ref="B4:C4"/>
  </mergeCells>
  <printOptions/>
  <pageMargins left="0.75" right="0.75" top="1" bottom="1" header="0.5" footer="0.5"/>
  <pageSetup horizontalDpi="300" verticalDpi="300" orientation="portrait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workbookViewId="0" topLeftCell="A4">
      <selection activeCell="J16" sqref="J16"/>
    </sheetView>
  </sheetViews>
  <sheetFormatPr defaultColWidth="9.140625" defaultRowHeight="12.75"/>
  <cols>
    <col min="1" max="1" width="21.8515625" style="0" customWidth="1"/>
    <col min="2" max="2" width="11.7109375" style="0" customWidth="1"/>
    <col min="4" max="4" width="19.8515625" style="0" customWidth="1"/>
    <col min="5" max="5" width="12.421875" style="0" customWidth="1"/>
    <col min="8" max="8" width="17.8515625" style="0" customWidth="1"/>
    <col min="9" max="9" width="17.7109375" style="0" customWidth="1"/>
    <col min="12" max="12" width="20.28125" style="0" customWidth="1"/>
    <col min="13" max="13" width="15.00390625" style="0" customWidth="1"/>
    <col min="15" max="15" width="17.00390625" style="0" customWidth="1"/>
    <col min="16" max="16" width="11.140625" style="0" customWidth="1"/>
    <col min="18" max="18" width="18.7109375" style="0" customWidth="1"/>
    <col min="19" max="19" width="13.57421875" style="0" customWidth="1"/>
    <col min="21" max="21" width="17.421875" style="0" customWidth="1"/>
    <col min="22" max="22" width="10.140625" style="0" customWidth="1"/>
  </cols>
  <sheetData>
    <row r="1" ht="39.75" customHeight="1">
      <c r="B1" s="27" t="s">
        <v>151</v>
      </c>
    </row>
    <row r="2" ht="15" customHeight="1">
      <c r="B2" s="27" t="s">
        <v>145</v>
      </c>
    </row>
    <row r="3" ht="15" customHeight="1" thickBot="1">
      <c r="B3" s="27"/>
    </row>
    <row r="4" spans="1:22" ht="15.75" thickBot="1">
      <c r="A4" s="73" t="s">
        <v>143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O4" s="73" t="s">
        <v>144</v>
      </c>
      <c r="P4" s="74"/>
      <c r="Q4" s="74"/>
      <c r="R4" s="74"/>
      <c r="S4" s="74"/>
      <c r="T4" s="74"/>
      <c r="U4" s="74"/>
      <c r="V4" s="75"/>
    </row>
    <row r="5" spans="1:23" ht="27" customHeight="1">
      <c r="A5" s="62" t="s">
        <v>123</v>
      </c>
      <c r="B5" s="64"/>
      <c r="C5" s="29"/>
      <c r="D5" s="62" t="s">
        <v>136</v>
      </c>
      <c r="E5" s="64"/>
      <c r="F5" s="29"/>
      <c r="G5" s="62" t="s">
        <v>0</v>
      </c>
      <c r="H5" s="63"/>
      <c r="I5" s="64"/>
      <c r="J5" s="28"/>
      <c r="K5" s="62" t="s">
        <v>0</v>
      </c>
      <c r="L5" s="63"/>
      <c r="M5" s="64"/>
      <c r="N5" s="21"/>
      <c r="O5" s="82" t="s">
        <v>124</v>
      </c>
      <c r="P5" s="83"/>
      <c r="Q5" s="22"/>
      <c r="R5" s="82" t="s">
        <v>132</v>
      </c>
      <c r="S5" s="83"/>
      <c r="T5" s="23"/>
      <c r="U5" s="82" t="s">
        <v>125</v>
      </c>
      <c r="V5" s="83"/>
      <c r="W5" s="3"/>
    </row>
    <row r="6" spans="1:23" ht="12.75">
      <c r="A6" s="45" t="s">
        <v>149</v>
      </c>
      <c r="B6" s="9"/>
      <c r="C6" s="4" t="s">
        <v>122</v>
      </c>
      <c r="D6" s="45" t="s">
        <v>150</v>
      </c>
      <c r="E6" s="9"/>
      <c r="F6" s="4" t="s">
        <v>122</v>
      </c>
      <c r="G6" s="76" t="s">
        <v>115</v>
      </c>
      <c r="H6" s="77"/>
      <c r="I6" s="78"/>
      <c r="J6" s="5"/>
      <c r="K6" s="76" t="s">
        <v>1</v>
      </c>
      <c r="L6" s="77"/>
      <c r="M6" s="78"/>
      <c r="O6" s="24"/>
      <c r="P6" s="25"/>
      <c r="Q6" s="8"/>
      <c r="R6" s="1"/>
      <c r="S6" s="9"/>
      <c r="T6" s="3"/>
      <c r="U6" s="1"/>
      <c r="V6" s="9"/>
      <c r="W6" s="3"/>
    </row>
    <row r="7" spans="1:23" ht="12.75">
      <c r="A7" s="31" t="s">
        <v>148</v>
      </c>
      <c r="B7" s="5"/>
      <c r="C7" s="4" t="s">
        <v>122</v>
      </c>
      <c r="D7" s="31" t="s">
        <v>147</v>
      </c>
      <c r="E7" s="5"/>
      <c r="F7" s="4" t="s">
        <v>122</v>
      </c>
      <c r="G7" s="79" t="s">
        <v>2</v>
      </c>
      <c r="H7" s="80"/>
      <c r="I7" s="81"/>
      <c r="J7" s="5"/>
      <c r="K7" s="79" t="s">
        <v>2</v>
      </c>
      <c r="L7" s="80"/>
      <c r="M7" s="81"/>
      <c r="O7" s="6" t="s">
        <v>138</v>
      </c>
      <c r="P7" s="26"/>
      <c r="Q7" s="3"/>
      <c r="R7" s="6" t="s">
        <v>139</v>
      </c>
      <c r="S7" s="5"/>
      <c r="T7" s="3"/>
      <c r="U7" s="6" t="s">
        <v>137</v>
      </c>
      <c r="V7" s="5"/>
      <c r="W7" s="3"/>
    </row>
    <row r="8" spans="1:23" ht="12.75">
      <c r="A8" s="32" t="s">
        <v>135</v>
      </c>
      <c r="B8" s="30"/>
      <c r="C8" s="5"/>
      <c r="D8" s="32" t="s">
        <v>135</v>
      </c>
      <c r="E8" s="30"/>
      <c r="F8" s="5"/>
      <c r="G8" s="65" t="s">
        <v>3</v>
      </c>
      <c r="H8" s="66"/>
      <c r="I8" s="67"/>
      <c r="J8" s="5"/>
      <c r="K8" s="65" t="s">
        <v>3</v>
      </c>
      <c r="L8" s="66"/>
      <c r="M8" s="67"/>
      <c r="O8" s="15"/>
      <c r="P8" s="7"/>
      <c r="Q8" s="3"/>
      <c r="R8" s="15"/>
      <c r="S8" s="7"/>
      <c r="T8" s="3"/>
      <c r="U8" s="15"/>
      <c r="V8" s="7"/>
      <c r="W8" s="3"/>
    </row>
    <row r="9" spans="1:23" ht="12.75">
      <c r="A9" s="20" t="s">
        <v>126</v>
      </c>
      <c r="B9" s="9"/>
      <c r="C9" s="5"/>
      <c r="D9" s="20" t="s">
        <v>127</v>
      </c>
      <c r="E9" s="9"/>
      <c r="F9" s="5"/>
      <c r="G9" s="20" t="s">
        <v>128</v>
      </c>
      <c r="H9" s="3"/>
      <c r="I9" s="44"/>
      <c r="J9" s="5"/>
      <c r="K9" s="20" t="s">
        <v>129</v>
      </c>
      <c r="L9" s="3"/>
      <c r="M9" s="5"/>
      <c r="O9" s="20" t="s">
        <v>130</v>
      </c>
      <c r="P9" s="5"/>
      <c r="Q9" s="3"/>
      <c r="R9" s="20" t="s">
        <v>131</v>
      </c>
      <c r="S9" s="17"/>
      <c r="T9" s="3"/>
      <c r="U9" s="20" t="s">
        <v>133</v>
      </c>
      <c r="V9" s="5"/>
      <c r="W9" s="3"/>
    </row>
    <row r="10" spans="1:23" ht="12.75">
      <c r="A10" s="2" t="s">
        <v>116</v>
      </c>
      <c r="B10" s="7">
        <v>2020</v>
      </c>
      <c r="C10" s="5"/>
      <c r="D10" s="2" t="s">
        <v>116</v>
      </c>
      <c r="E10" s="7">
        <v>2020</v>
      </c>
      <c r="F10" s="5"/>
      <c r="G10" s="10" t="s">
        <v>4</v>
      </c>
      <c r="H10" s="11" t="s">
        <v>5</v>
      </c>
      <c r="I10" s="11">
        <v>2020</v>
      </c>
      <c r="J10" s="5"/>
      <c r="K10" s="68" t="s">
        <v>4</v>
      </c>
      <c r="L10" s="68" t="s">
        <v>5</v>
      </c>
      <c r="M10" s="68">
        <v>2020</v>
      </c>
      <c r="O10" s="15" t="s">
        <v>116</v>
      </c>
      <c r="P10" s="16">
        <v>2020</v>
      </c>
      <c r="Q10" s="3"/>
      <c r="R10" s="15" t="s">
        <v>116</v>
      </c>
      <c r="S10" s="16">
        <v>2020</v>
      </c>
      <c r="T10" s="3"/>
      <c r="U10" s="15" t="s">
        <v>116</v>
      </c>
      <c r="V10" s="16">
        <v>2020</v>
      </c>
      <c r="W10" s="3"/>
    </row>
    <row r="11" spans="1:22" ht="12.75">
      <c r="A11" s="12" t="s">
        <v>7</v>
      </c>
      <c r="B11" s="12">
        <v>10.66</v>
      </c>
      <c r="D11" s="12" t="s">
        <v>7</v>
      </c>
      <c r="E11" s="13">
        <v>1461958</v>
      </c>
      <c r="G11" s="12" t="s">
        <v>6</v>
      </c>
      <c r="H11" s="12" t="s">
        <v>7</v>
      </c>
      <c r="I11" s="13">
        <f>329484*1000</f>
        <v>329484000</v>
      </c>
      <c r="K11" s="12" t="s">
        <v>6</v>
      </c>
      <c r="L11" s="14" t="s">
        <v>7</v>
      </c>
      <c r="M11" s="13">
        <v>59729</v>
      </c>
      <c r="O11" s="14" t="s">
        <v>7</v>
      </c>
      <c r="P11" s="19">
        <f>E11/I11*1000000</f>
        <v>4437.113790047468</v>
      </c>
      <c r="R11" s="14" t="s">
        <v>7</v>
      </c>
      <c r="S11" s="33">
        <f>B11*P11/100</f>
        <v>472.99633001906005</v>
      </c>
      <c r="U11" s="14" t="s">
        <v>7</v>
      </c>
      <c r="V11" s="34">
        <f>S11/M11</f>
        <v>0.007919039830217483</v>
      </c>
    </row>
    <row r="12" spans="1:22" ht="12.75">
      <c r="A12" s="12"/>
      <c r="B12" s="12"/>
      <c r="D12" s="12"/>
      <c r="E12" s="13"/>
      <c r="G12" s="12"/>
      <c r="H12" s="12"/>
      <c r="I12" s="13"/>
      <c r="K12" s="12"/>
      <c r="L12" s="12"/>
      <c r="M12" s="13"/>
      <c r="O12" s="12"/>
      <c r="P12" s="12"/>
      <c r="R12" s="12"/>
      <c r="S12" s="12"/>
      <c r="U12" s="12"/>
      <c r="V12" s="12"/>
    </row>
    <row r="13" spans="1:22" ht="12.75">
      <c r="A13" s="12" t="s">
        <v>9</v>
      </c>
      <c r="B13" s="12">
        <v>9.91</v>
      </c>
      <c r="D13" s="12" t="s">
        <v>9</v>
      </c>
      <c r="E13" s="13">
        <v>31833</v>
      </c>
      <c r="G13" s="12" t="s">
        <v>8</v>
      </c>
      <c r="H13" s="12" t="s">
        <v>9</v>
      </c>
      <c r="I13" s="13">
        <v>4922000</v>
      </c>
      <c r="K13" s="12" t="s">
        <v>8</v>
      </c>
      <c r="L13" s="12" t="s">
        <v>9</v>
      </c>
      <c r="M13" s="13">
        <v>46908</v>
      </c>
      <c r="O13" s="12" t="s">
        <v>9</v>
      </c>
      <c r="P13" s="19">
        <f aca="true" t="shared" si="0" ref="P13:P44">E13/I13*1000000</f>
        <v>6467.492889069484</v>
      </c>
      <c r="R13" s="12" t="s">
        <v>9</v>
      </c>
      <c r="S13" s="33">
        <f aca="true" t="shared" si="1" ref="S13:S63">B13*P13/100</f>
        <v>640.9285453067858</v>
      </c>
      <c r="U13" s="12" t="s">
        <v>9</v>
      </c>
      <c r="V13" s="34">
        <f aca="true" t="shared" si="2" ref="V13:V63">S13/M13</f>
        <v>0.013663523179559689</v>
      </c>
    </row>
    <row r="14" spans="1:22" ht="12.75">
      <c r="A14" s="12" t="s">
        <v>117</v>
      </c>
      <c r="B14" s="12">
        <v>20.2</v>
      </c>
      <c r="D14" s="12" t="s">
        <v>117</v>
      </c>
      <c r="E14" s="13">
        <v>2094</v>
      </c>
      <c r="G14" s="12" t="s">
        <v>10</v>
      </c>
      <c r="H14" s="12" t="s">
        <v>11</v>
      </c>
      <c r="I14" s="13">
        <v>731000</v>
      </c>
      <c r="K14" s="12" t="s">
        <v>10</v>
      </c>
      <c r="L14" s="12" t="s">
        <v>11</v>
      </c>
      <c r="M14" s="13">
        <v>64780</v>
      </c>
      <c r="O14" s="12" t="s">
        <v>117</v>
      </c>
      <c r="P14" s="19">
        <f t="shared" si="0"/>
        <v>2864.5690834473326</v>
      </c>
      <c r="R14" s="12" t="s">
        <v>117</v>
      </c>
      <c r="S14" s="33">
        <f t="shared" si="1"/>
        <v>578.6429548563611</v>
      </c>
      <c r="U14" s="12" t="s">
        <v>117</v>
      </c>
      <c r="V14" s="34">
        <f t="shared" si="2"/>
        <v>0.008932432152768774</v>
      </c>
    </row>
    <row r="15" spans="1:22" ht="12.75">
      <c r="A15" s="12" t="s">
        <v>13</v>
      </c>
      <c r="B15" s="12">
        <v>10.59</v>
      </c>
      <c r="D15" s="12" t="s">
        <v>13</v>
      </c>
      <c r="E15" s="13">
        <v>38700</v>
      </c>
      <c r="G15" s="12" t="s">
        <v>12</v>
      </c>
      <c r="H15" s="12" t="s">
        <v>13</v>
      </c>
      <c r="I15" s="13">
        <v>7421000</v>
      </c>
      <c r="K15" s="12" t="s">
        <v>12</v>
      </c>
      <c r="L15" s="12" t="s">
        <v>13</v>
      </c>
      <c r="M15" s="13">
        <v>48950</v>
      </c>
      <c r="O15" s="12" t="s">
        <v>13</v>
      </c>
      <c r="P15" s="19">
        <f t="shared" si="0"/>
        <v>5214.930602344697</v>
      </c>
      <c r="R15" s="12" t="s">
        <v>13</v>
      </c>
      <c r="S15" s="33">
        <f t="shared" si="1"/>
        <v>552.2611507883034</v>
      </c>
      <c r="U15" s="12" t="s">
        <v>13</v>
      </c>
      <c r="V15" s="34">
        <f t="shared" si="2"/>
        <v>0.011282148126420907</v>
      </c>
    </row>
    <row r="16" spans="1:22" ht="12.75">
      <c r="A16" s="12" t="s">
        <v>15</v>
      </c>
      <c r="B16" s="12">
        <v>8.25</v>
      </c>
      <c r="D16" s="12" t="s">
        <v>15</v>
      </c>
      <c r="E16" s="13">
        <v>18121</v>
      </c>
      <c r="G16" s="12" t="s">
        <v>14</v>
      </c>
      <c r="H16" s="12" t="s">
        <v>15</v>
      </c>
      <c r="I16" s="13">
        <v>3031000</v>
      </c>
      <c r="K16" s="12" t="s">
        <v>14</v>
      </c>
      <c r="L16" s="12" t="s">
        <v>15</v>
      </c>
      <c r="M16" s="13">
        <v>47109</v>
      </c>
      <c r="O16" s="12" t="s">
        <v>15</v>
      </c>
      <c r="P16" s="19">
        <f t="shared" si="0"/>
        <v>5978.554932365556</v>
      </c>
      <c r="R16" s="12" t="s">
        <v>15</v>
      </c>
      <c r="S16" s="33">
        <f t="shared" si="1"/>
        <v>493.23078192015834</v>
      </c>
      <c r="U16" s="12" t="s">
        <v>15</v>
      </c>
      <c r="V16" s="34">
        <f t="shared" si="2"/>
        <v>0.01046999048844506</v>
      </c>
    </row>
    <row r="17" spans="1:22" ht="12.75">
      <c r="A17" s="12" t="s">
        <v>17</v>
      </c>
      <c r="B17" s="12">
        <v>18.15</v>
      </c>
      <c r="D17" s="12" t="s">
        <v>17</v>
      </c>
      <c r="E17" s="13">
        <v>94972</v>
      </c>
      <c r="G17" s="12" t="s">
        <v>16</v>
      </c>
      <c r="H17" s="12" t="s">
        <v>17</v>
      </c>
      <c r="I17" s="13">
        <v>39368000</v>
      </c>
      <c r="K17" s="12" t="s">
        <v>16</v>
      </c>
      <c r="L17" s="12" t="s">
        <v>17</v>
      </c>
      <c r="M17" s="13">
        <v>71480</v>
      </c>
      <c r="O17" s="12" t="s">
        <v>17</v>
      </c>
      <c r="P17" s="19">
        <f t="shared" si="0"/>
        <v>2412.41617557407</v>
      </c>
      <c r="R17" s="12" t="s">
        <v>17</v>
      </c>
      <c r="S17" s="33">
        <f t="shared" si="1"/>
        <v>437.85353586669373</v>
      </c>
      <c r="U17" s="12" t="s">
        <v>17</v>
      </c>
      <c r="V17" s="34">
        <f t="shared" si="2"/>
        <v>0.006125539113971653</v>
      </c>
    </row>
    <row r="18" spans="1:22" ht="12.75">
      <c r="A18" s="12" t="s">
        <v>19</v>
      </c>
      <c r="B18" s="12">
        <v>10.25</v>
      </c>
      <c r="D18" s="12" t="s">
        <v>19</v>
      </c>
      <c r="E18" s="13">
        <v>20661</v>
      </c>
      <c r="G18" s="12" t="s">
        <v>18</v>
      </c>
      <c r="H18" s="12" t="s">
        <v>19</v>
      </c>
      <c r="I18" s="13">
        <v>5808000</v>
      </c>
      <c r="K18" s="12" t="s">
        <v>18</v>
      </c>
      <c r="L18" s="12" t="s">
        <v>19</v>
      </c>
      <c r="M18" s="13">
        <v>63522</v>
      </c>
      <c r="O18" s="12" t="s">
        <v>19</v>
      </c>
      <c r="P18" s="19">
        <f t="shared" si="0"/>
        <v>3557.3347107438017</v>
      </c>
      <c r="R18" s="12" t="s">
        <v>19</v>
      </c>
      <c r="S18" s="33">
        <f t="shared" si="1"/>
        <v>364.6268078512396</v>
      </c>
      <c r="U18" s="12" t="s">
        <v>19</v>
      </c>
      <c r="V18" s="34">
        <f t="shared" si="2"/>
        <v>0.00574016573551273</v>
      </c>
    </row>
    <row r="19" spans="1:22" ht="12.75">
      <c r="A19" s="12" t="s">
        <v>21</v>
      </c>
      <c r="B19" s="12">
        <v>19.19</v>
      </c>
      <c r="D19" s="12" t="s">
        <v>21</v>
      </c>
      <c r="E19" s="13">
        <v>12973</v>
      </c>
      <c r="G19" s="12" t="s">
        <v>20</v>
      </c>
      <c r="H19" s="12" t="s">
        <v>21</v>
      </c>
      <c r="I19" s="13">
        <v>3557000</v>
      </c>
      <c r="K19" s="12" t="s">
        <v>20</v>
      </c>
      <c r="L19" s="12" t="s">
        <v>21</v>
      </c>
      <c r="M19" s="13">
        <v>79771</v>
      </c>
      <c r="O19" s="12" t="s">
        <v>21</v>
      </c>
      <c r="P19" s="19">
        <f t="shared" si="0"/>
        <v>3647.1745853247116</v>
      </c>
      <c r="R19" s="12" t="s">
        <v>21</v>
      </c>
      <c r="S19" s="33">
        <f t="shared" si="1"/>
        <v>699.8928029238123</v>
      </c>
      <c r="U19" s="12" t="s">
        <v>21</v>
      </c>
      <c r="V19" s="34">
        <f t="shared" si="2"/>
        <v>0.008773774967391812</v>
      </c>
    </row>
    <row r="20" spans="1:22" ht="12.75">
      <c r="A20" s="12" t="s">
        <v>23</v>
      </c>
      <c r="B20" s="12">
        <v>10.46</v>
      </c>
      <c r="D20" s="12" t="s">
        <v>23</v>
      </c>
      <c r="E20" s="13">
        <v>4945</v>
      </c>
      <c r="G20" s="12" t="s">
        <v>22</v>
      </c>
      <c r="H20" s="12" t="s">
        <v>23</v>
      </c>
      <c r="I20" s="13">
        <v>987000</v>
      </c>
      <c r="K20" s="12" t="s">
        <v>22</v>
      </c>
      <c r="L20" s="12" t="s">
        <v>23</v>
      </c>
      <c r="M20" s="13">
        <v>56768</v>
      </c>
      <c r="O20" s="12" t="s">
        <v>23</v>
      </c>
      <c r="P20" s="19">
        <f t="shared" si="0"/>
        <v>5010.131712259372</v>
      </c>
      <c r="R20" s="12" t="s">
        <v>23</v>
      </c>
      <c r="S20" s="33">
        <f t="shared" si="1"/>
        <v>524.0597771023304</v>
      </c>
      <c r="U20" s="12" t="s">
        <v>23</v>
      </c>
      <c r="V20" s="34">
        <f t="shared" si="2"/>
        <v>0.0092316054309176</v>
      </c>
    </row>
    <row r="21" spans="1:22" ht="12.75">
      <c r="A21" s="12" t="s">
        <v>118</v>
      </c>
      <c r="B21" s="12">
        <v>11.97</v>
      </c>
      <c r="D21" s="12" t="s">
        <v>118</v>
      </c>
      <c r="E21" s="13">
        <v>2453</v>
      </c>
      <c r="G21" s="12" t="s">
        <v>24</v>
      </c>
      <c r="H21" s="12" t="s">
        <v>25</v>
      </c>
      <c r="I21" s="13">
        <v>713000</v>
      </c>
      <c r="K21" s="12" t="s">
        <v>24</v>
      </c>
      <c r="L21" s="12" t="s">
        <v>25</v>
      </c>
      <c r="M21" s="13">
        <v>87064</v>
      </c>
      <c r="O21" s="12" t="s">
        <v>118</v>
      </c>
      <c r="P21" s="19">
        <f t="shared" si="0"/>
        <v>3440.39270687237</v>
      </c>
      <c r="R21" s="12" t="s">
        <v>118</v>
      </c>
      <c r="S21" s="33">
        <f t="shared" si="1"/>
        <v>411.81500701262274</v>
      </c>
      <c r="U21" s="12" t="s">
        <v>118</v>
      </c>
      <c r="V21" s="34">
        <f t="shared" si="2"/>
        <v>0.004730026268177694</v>
      </c>
    </row>
    <row r="22" spans="1:22" ht="12.75">
      <c r="A22" s="12" t="s">
        <v>27</v>
      </c>
      <c r="B22" s="12">
        <v>10.35</v>
      </c>
      <c r="D22" s="12" t="s">
        <v>27</v>
      </c>
      <c r="E22" s="13">
        <v>129954</v>
      </c>
      <c r="G22" s="12" t="s">
        <v>26</v>
      </c>
      <c r="H22" s="12" t="s">
        <v>27</v>
      </c>
      <c r="I22" s="13">
        <v>21733000</v>
      </c>
      <c r="K22" s="12" t="s">
        <v>26</v>
      </c>
      <c r="L22" s="12" t="s">
        <v>27</v>
      </c>
      <c r="M22" s="13">
        <v>55337</v>
      </c>
      <c r="O22" s="12" t="s">
        <v>27</v>
      </c>
      <c r="P22" s="19">
        <f t="shared" si="0"/>
        <v>5979.570238807344</v>
      </c>
      <c r="R22" s="12" t="s">
        <v>27</v>
      </c>
      <c r="S22" s="33">
        <f t="shared" si="1"/>
        <v>618.8855197165601</v>
      </c>
      <c r="U22" s="12" t="s">
        <v>27</v>
      </c>
      <c r="V22" s="34">
        <f t="shared" si="2"/>
        <v>0.01118393696291017</v>
      </c>
    </row>
    <row r="23" spans="1:22" ht="12.75">
      <c r="A23" s="12" t="s">
        <v>29</v>
      </c>
      <c r="B23" s="12">
        <v>9.75</v>
      </c>
      <c r="D23" s="12" t="s">
        <v>29</v>
      </c>
      <c r="E23" s="13">
        <v>58867</v>
      </c>
      <c r="G23" s="12" t="s">
        <v>28</v>
      </c>
      <c r="H23" s="12" t="s">
        <v>29</v>
      </c>
      <c r="I23" s="13">
        <v>10710000</v>
      </c>
      <c r="K23" s="12" t="s">
        <v>28</v>
      </c>
      <c r="L23" s="12" t="s">
        <v>29</v>
      </c>
      <c r="M23" s="13">
        <v>51165</v>
      </c>
      <c r="O23" s="12" t="s">
        <v>29</v>
      </c>
      <c r="P23" s="19">
        <f t="shared" si="0"/>
        <v>5496.451914098973</v>
      </c>
      <c r="R23" s="12" t="s">
        <v>29</v>
      </c>
      <c r="S23" s="33">
        <f t="shared" si="1"/>
        <v>535.9040616246499</v>
      </c>
      <c r="U23" s="12" t="s">
        <v>29</v>
      </c>
      <c r="V23" s="34">
        <f t="shared" si="2"/>
        <v>0.01047403618928271</v>
      </c>
    </row>
    <row r="24" spans="1:22" ht="12.75">
      <c r="A24" s="12" t="s">
        <v>119</v>
      </c>
      <c r="B24" s="12">
        <v>27.67</v>
      </c>
      <c r="D24" s="12" t="s">
        <v>119</v>
      </c>
      <c r="E24" s="13">
        <v>2839</v>
      </c>
      <c r="G24" s="12" t="s">
        <v>30</v>
      </c>
      <c r="H24" s="12" t="s">
        <v>31</v>
      </c>
      <c r="I24" s="13">
        <v>1407000</v>
      </c>
      <c r="K24" s="12" t="s">
        <v>30</v>
      </c>
      <c r="L24" s="12" t="s">
        <v>31</v>
      </c>
      <c r="M24" s="13">
        <v>60729</v>
      </c>
      <c r="O24" s="12" t="s">
        <v>119</v>
      </c>
      <c r="P24" s="19">
        <f t="shared" si="0"/>
        <v>2017.7683013503909</v>
      </c>
      <c r="R24" s="12" t="s">
        <v>119</v>
      </c>
      <c r="S24" s="33">
        <f t="shared" si="1"/>
        <v>558.3164889836531</v>
      </c>
      <c r="U24" s="12" t="s">
        <v>119</v>
      </c>
      <c r="V24" s="34">
        <f t="shared" si="2"/>
        <v>0.009193572905591285</v>
      </c>
    </row>
    <row r="25" spans="1:22" ht="12.75">
      <c r="A25" s="12" t="s">
        <v>33</v>
      </c>
      <c r="B25" s="12">
        <v>8.01</v>
      </c>
      <c r="D25" s="12" t="s">
        <v>33</v>
      </c>
      <c r="E25" s="13">
        <v>8899</v>
      </c>
      <c r="G25" s="12" t="s">
        <v>32</v>
      </c>
      <c r="H25" s="12" t="s">
        <v>33</v>
      </c>
      <c r="I25" s="13">
        <v>1827000</v>
      </c>
      <c r="K25" s="12" t="s">
        <v>32</v>
      </c>
      <c r="L25" s="12" t="s">
        <v>33</v>
      </c>
      <c r="M25" s="13">
        <v>48616</v>
      </c>
      <c r="O25" s="12" t="s">
        <v>33</v>
      </c>
      <c r="P25" s="19">
        <f t="shared" si="0"/>
        <v>4870.826491516146</v>
      </c>
      <c r="R25" s="12" t="s">
        <v>33</v>
      </c>
      <c r="S25" s="33">
        <f t="shared" si="1"/>
        <v>390.1532019704433</v>
      </c>
      <c r="U25" s="12" t="s">
        <v>33</v>
      </c>
      <c r="V25" s="34">
        <f t="shared" si="2"/>
        <v>0.008025201620257596</v>
      </c>
    </row>
    <row r="26" spans="1:22" ht="12.75">
      <c r="A26" s="12" t="s">
        <v>35</v>
      </c>
      <c r="B26" s="12">
        <v>9.56</v>
      </c>
      <c r="D26" s="12" t="s">
        <v>35</v>
      </c>
      <c r="E26" s="13">
        <v>46309</v>
      </c>
      <c r="G26" s="12" t="s">
        <v>34</v>
      </c>
      <c r="H26" s="12" t="s">
        <v>35</v>
      </c>
      <c r="I26" s="13">
        <v>12588000</v>
      </c>
      <c r="K26" s="12" t="s">
        <v>34</v>
      </c>
      <c r="L26" s="12" t="s">
        <v>35</v>
      </c>
      <c r="M26" s="13">
        <v>62977</v>
      </c>
      <c r="O26" s="12" t="s">
        <v>35</v>
      </c>
      <c r="P26" s="19">
        <f t="shared" si="0"/>
        <v>3678.821099459803</v>
      </c>
      <c r="R26" s="12" t="s">
        <v>35</v>
      </c>
      <c r="S26" s="33">
        <f t="shared" si="1"/>
        <v>351.6952971083572</v>
      </c>
      <c r="U26" s="12" t="s">
        <v>35</v>
      </c>
      <c r="V26" s="34">
        <f t="shared" si="2"/>
        <v>0.0055845038205750855</v>
      </c>
    </row>
    <row r="27" spans="1:22" ht="12.75">
      <c r="A27" s="12" t="s">
        <v>37</v>
      </c>
      <c r="B27" s="12">
        <v>9.75</v>
      </c>
      <c r="D27" s="12" t="s">
        <v>37</v>
      </c>
      <c r="E27" s="13">
        <v>32440</v>
      </c>
      <c r="G27" s="12" t="s">
        <v>36</v>
      </c>
      <c r="H27" s="12" t="s">
        <v>37</v>
      </c>
      <c r="I27" s="13">
        <v>6755000</v>
      </c>
      <c r="K27" s="12" t="s">
        <v>36</v>
      </c>
      <c r="L27" s="12" t="s">
        <v>37</v>
      </c>
      <c r="M27" s="13">
        <v>51340</v>
      </c>
      <c r="O27" s="12" t="s">
        <v>37</v>
      </c>
      <c r="P27" s="19">
        <f t="shared" si="0"/>
        <v>4802.368615840118</v>
      </c>
      <c r="R27" s="12" t="s">
        <v>37</v>
      </c>
      <c r="S27" s="33">
        <f t="shared" si="1"/>
        <v>468.23094004441145</v>
      </c>
      <c r="U27" s="12" t="s">
        <v>37</v>
      </c>
      <c r="V27" s="34">
        <f t="shared" si="2"/>
        <v>0.009120197507682342</v>
      </c>
    </row>
    <row r="28" spans="1:22" ht="12.75">
      <c r="A28" s="12" t="s">
        <v>39</v>
      </c>
      <c r="B28" s="12">
        <v>9.28</v>
      </c>
      <c r="D28" s="12" t="s">
        <v>39</v>
      </c>
      <c r="E28" s="13">
        <v>14442</v>
      </c>
      <c r="G28" s="12" t="s">
        <v>38</v>
      </c>
      <c r="H28" s="12" t="s">
        <v>39</v>
      </c>
      <c r="I28" s="13">
        <v>3164000</v>
      </c>
      <c r="K28" s="12" t="s">
        <v>38</v>
      </c>
      <c r="L28" s="12" t="s">
        <v>39</v>
      </c>
      <c r="M28" s="13">
        <v>55218</v>
      </c>
      <c r="O28" s="12" t="s">
        <v>39</v>
      </c>
      <c r="P28" s="19">
        <f t="shared" si="0"/>
        <v>4564.475347661189</v>
      </c>
      <c r="R28" s="12" t="s">
        <v>39</v>
      </c>
      <c r="S28" s="33">
        <f t="shared" si="1"/>
        <v>423.58331226295826</v>
      </c>
      <c r="U28" s="12" t="s">
        <v>39</v>
      </c>
      <c r="V28" s="34">
        <f t="shared" si="2"/>
        <v>0.007671109280722921</v>
      </c>
    </row>
    <row r="29" spans="1:22" ht="12.75">
      <c r="A29" s="12" t="s">
        <v>41</v>
      </c>
      <c r="B29" s="12">
        <v>10.32</v>
      </c>
      <c r="D29" s="12" t="s">
        <v>41</v>
      </c>
      <c r="E29" s="13">
        <v>13598</v>
      </c>
      <c r="G29" s="12" t="s">
        <v>40</v>
      </c>
      <c r="H29" s="12" t="s">
        <v>41</v>
      </c>
      <c r="I29" s="13">
        <v>2914000</v>
      </c>
      <c r="K29" s="12" t="s">
        <v>40</v>
      </c>
      <c r="L29" s="12" t="s">
        <v>41</v>
      </c>
      <c r="M29" s="13">
        <v>56073</v>
      </c>
      <c r="O29" s="12" t="s">
        <v>41</v>
      </c>
      <c r="P29" s="19">
        <f t="shared" si="0"/>
        <v>4666.437886067261</v>
      </c>
      <c r="R29" s="12" t="s">
        <v>41</v>
      </c>
      <c r="S29" s="33">
        <f t="shared" si="1"/>
        <v>481.57638984214134</v>
      </c>
      <c r="U29" s="12" t="s">
        <v>41</v>
      </c>
      <c r="V29" s="34">
        <f t="shared" si="2"/>
        <v>0.008588382819577004</v>
      </c>
    </row>
    <row r="30" spans="1:22" ht="12.75">
      <c r="A30" s="12" t="s">
        <v>43</v>
      </c>
      <c r="B30" s="12">
        <v>8.56</v>
      </c>
      <c r="D30" s="12" t="s">
        <v>43</v>
      </c>
      <c r="E30" s="13">
        <v>26191</v>
      </c>
      <c r="G30" s="12" t="s">
        <v>42</v>
      </c>
      <c r="H30" s="12" t="s">
        <v>43</v>
      </c>
      <c r="I30" s="13">
        <v>4477000</v>
      </c>
      <c r="K30" s="12" t="s">
        <v>42</v>
      </c>
      <c r="L30" s="12" t="s">
        <v>43</v>
      </c>
      <c r="M30" s="13">
        <v>46507</v>
      </c>
      <c r="O30" s="12" t="s">
        <v>43</v>
      </c>
      <c r="P30" s="19">
        <f t="shared" si="0"/>
        <v>5850.12285012285</v>
      </c>
      <c r="R30" s="12" t="s">
        <v>43</v>
      </c>
      <c r="S30" s="33">
        <f t="shared" si="1"/>
        <v>500.770515970516</v>
      </c>
      <c r="U30" s="12" t="s">
        <v>43</v>
      </c>
      <c r="V30" s="34">
        <f t="shared" si="2"/>
        <v>0.010767637473294686</v>
      </c>
    </row>
    <row r="31" spans="1:22" ht="12.75">
      <c r="A31" s="12" t="s">
        <v>45</v>
      </c>
      <c r="B31" s="12">
        <v>7.5</v>
      </c>
      <c r="D31" s="12" t="s">
        <v>45</v>
      </c>
      <c r="E31" s="13">
        <v>30954</v>
      </c>
      <c r="G31" s="12" t="s">
        <v>44</v>
      </c>
      <c r="H31" s="12" t="s">
        <v>45</v>
      </c>
      <c r="I31" s="13">
        <v>4645000</v>
      </c>
      <c r="K31" s="12" t="s">
        <v>44</v>
      </c>
      <c r="L31" s="12" t="s">
        <v>45</v>
      </c>
      <c r="M31" s="13">
        <v>50037</v>
      </c>
      <c r="O31" s="12" t="s">
        <v>45</v>
      </c>
      <c r="P31" s="19">
        <f t="shared" si="0"/>
        <v>6663.939720129171</v>
      </c>
      <c r="R31" s="12" t="s">
        <v>45</v>
      </c>
      <c r="S31" s="33">
        <f t="shared" si="1"/>
        <v>499.7954790096878</v>
      </c>
      <c r="U31" s="12" t="s">
        <v>45</v>
      </c>
      <c r="V31" s="34">
        <f t="shared" si="2"/>
        <v>0.009988518076816912</v>
      </c>
    </row>
    <row r="32" spans="1:22" ht="12.75">
      <c r="A32" s="12" t="s">
        <v>47</v>
      </c>
      <c r="B32" s="12">
        <v>13.59</v>
      </c>
      <c r="D32" s="12" t="s">
        <v>47</v>
      </c>
      <c r="E32" s="13">
        <v>4891</v>
      </c>
      <c r="G32" s="12" t="s">
        <v>46</v>
      </c>
      <c r="H32" s="12" t="s">
        <v>47</v>
      </c>
      <c r="I32" s="13">
        <v>1350000</v>
      </c>
      <c r="K32" s="12" t="s">
        <v>46</v>
      </c>
      <c r="L32" s="12" t="s">
        <v>47</v>
      </c>
      <c r="M32" s="13">
        <v>54225</v>
      </c>
      <c r="O32" s="12" t="s">
        <v>47</v>
      </c>
      <c r="P32" s="19">
        <f t="shared" si="0"/>
        <v>3622.9629629629626</v>
      </c>
      <c r="R32" s="12" t="s">
        <v>47</v>
      </c>
      <c r="S32" s="33">
        <f t="shared" si="1"/>
        <v>492.3606666666666</v>
      </c>
      <c r="U32" s="12" t="s">
        <v>47</v>
      </c>
      <c r="V32" s="34">
        <f t="shared" si="2"/>
        <v>0.009079956969417548</v>
      </c>
    </row>
    <row r="33" spans="1:22" ht="12.75">
      <c r="A33" s="12" t="s">
        <v>49</v>
      </c>
      <c r="B33" s="12">
        <v>11.16</v>
      </c>
      <c r="D33" s="12" t="s">
        <v>49</v>
      </c>
      <c r="E33" s="13">
        <v>27290</v>
      </c>
      <c r="G33" s="12" t="s">
        <v>48</v>
      </c>
      <c r="H33" s="12" t="s">
        <v>49</v>
      </c>
      <c r="I33" s="13">
        <v>6056000</v>
      </c>
      <c r="K33" s="12" t="s">
        <v>48</v>
      </c>
      <c r="L33" s="12" t="s">
        <v>49</v>
      </c>
      <c r="M33" s="13">
        <v>68258</v>
      </c>
      <c r="O33" s="12" t="s">
        <v>49</v>
      </c>
      <c r="P33" s="19">
        <f t="shared" si="0"/>
        <v>4506.274768824306</v>
      </c>
      <c r="R33" s="12" t="s">
        <v>49</v>
      </c>
      <c r="S33" s="33">
        <f t="shared" si="1"/>
        <v>502.9002642007926</v>
      </c>
      <c r="U33" s="12" t="s">
        <v>49</v>
      </c>
      <c r="V33" s="34">
        <f t="shared" si="2"/>
        <v>0.0073676384336018134</v>
      </c>
    </row>
    <row r="34" spans="1:22" ht="12.75">
      <c r="A34" s="12" t="s">
        <v>51</v>
      </c>
      <c r="B34" s="12">
        <v>18.05</v>
      </c>
      <c r="D34" s="12" t="s">
        <v>51</v>
      </c>
      <c r="E34" s="13">
        <v>20228</v>
      </c>
      <c r="G34" s="12" t="s">
        <v>50</v>
      </c>
      <c r="H34" s="12" t="s">
        <v>51</v>
      </c>
      <c r="I34" s="13">
        <v>6894000</v>
      </c>
      <c r="K34" s="12" t="s">
        <v>50</v>
      </c>
      <c r="L34" s="12" t="s">
        <v>51</v>
      </c>
      <c r="M34" s="13">
        <v>79721</v>
      </c>
      <c r="O34" s="12" t="s">
        <v>51</v>
      </c>
      <c r="P34" s="19">
        <f t="shared" si="0"/>
        <v>2934.1456338845373</v>
      </c>
      <c r="R34" s="12" t="s">
        <v>51</v>
      </c>
      <c r="S34" s="33">
        <f t="shared" si="1"/>
        <v>529.6132869161589</v>
      </c>
      <c r="U34" s="12" t="s">
        <v>51</v>
      </c>
      <c r="V34" s="34">
        <f t="shared" si="2"/>
        <v>0.006643334716274996</v>
      </c>
    </row>
    <row r="35" spans="1:22" ht="12.75">
      <c r="A35" s="12" t="s">
        <v>53</v>
      </c>
      <c r="B35" s="12">
        <v>12.37</v>
      </c>
      <c r="D35" s="12" t="s">
        <v>53</v>
      </c>
      <c r="E35" s="13">
        <v>35696</v>
      </c>
      <c r="G35" s="12" t="s">
        <v>52</v>
      </c>
      <c r="H35" s="12" t="s">
        <v>53</v>
      </c>
      <c r="I35" s="13">
        <v>9967000</v>
      </c>
      <c r="K35" s="12" t="s">
        <v>52</v>
      </c>
      <c r="L35" s="12" t="s">
        <v>53</v>
      </c>
      <c r="M35" s="13">
        <v>52987</v>
      </c>
      <c r="O35" s="12" t="s">
        <v>53</v>
      </c>
      <c r="P35" s="19">
        <f t="shared" si="0"/>
        <v>3581.4186816494434</v>
      </c>
      <c r="R35" s="12" t="s">
        <v>53</v>
      </c>
      <c r="S35" s="33">
        <f t="shared" si="1"/>
        <v>443.0214909200362</v>
      </c>
      <c r="U35" s="12" t="s">
        <v>53</v>
      </c>
      <c r="V35" s="34">
        <f t="shared" si="2"/>
        <v>0.008360946853379814</v>
      </c>
    </row>
    <row r="36" spans="1:22" ht="12.75">
      <c r="A36" s="12" t="s">
        <v>55</v>
      </c>
      <c r="B36" s="12">
        <v>10.84</v>
      </c>
      <c r="D36" s="12" t="s">
        <v>55</v>
      </c>
      <c r="E36" s="13">
        <v>22696</v>
      </c>
      <c r="G36" s="12" t="s">
        <v>54</v>
      </c>
      <c r="H36" s="12" t="s">
        <v>55</v>
      </c>
      <c r="I36" s="13">
        <v>5657000</v>
      </c>
      <c r="K36" s="12" t="s">
        <v>54</v>
      </c>
      <c r="L36" s="12" t="s">
        <v>55</v>
      </c>
      <c r="M36" s="13">
        <v>61540</v>
      </c>
      <c r="O36" s="12" t="s">
        <v>55</v>
      </c>
      <c r="P36" s="19">
        <f t="shared" si="0"/>
        <v>4012.0205055683223</v>
      </c>
      <c r="R36" s="12" t="s">
        <v>55</v>
      </c>
      <c r="S36" s="33">
        <f t="shared" si="1"/>
        <v>434.9030228036061</v>
      </c>
      <c r="U36" s="12" t="s">
        <v>55</v>
      </c>
      <c r="V36" s="34">
        <f t="shared" si="2"/>
        <v>0.007066997445622459</v>
      </c>
    </row>
    <row r="37" spans="1:22" ht="12.75">
      <c r="A37" s="12" t="s">
        <v>57</v>
      </c>
      <c r="B37" s="12">
        <v>9.18</v>
      </c>
      <c r="D37" s="12" t="s">
        <v>57</v>
      </c>
      <c r="E37" s="13">
        <v>18711</v>
      </c>
      <c r="G37" s="12" t="s">
        <v>56</v>
      </c>
      <c r="H37" s="12" t="s">
        <v>57</v>
      </c>
      <c r="I37" s="13">
        <v>2967000</v>
      </c>
      <c r="K37" s="12" t="s">
        <v>56</v>
      </c>
      <c r="L37" s="12" t="s">
        <v>57</v>
      </c>
      <c r="M37" s="13">
        <v>41745</v>
      </c>
      <c r="O37" s="12" t="s">
        <v>57</v>
      </c>
      <c r="P37" s="19">
        <f t="shared" si="0"/>
        <v>6306.370070778564</v>
      </c>
      <c r="R37" s="12" t="s">
        <v>57</v>
      </c>
      <c r="S37" s="33">
        <f t="shared" si="1"/>
        <v>578.9247724974722</v>
      </c>
      <c r="U37" s="12" t="s">
        <v>57</v>
      </c>
      <c r="V37" s="34">
        <f t="shared" si="2"/>
        <v>0.013868122469696303</v>
      </c>
    </row>
    <row r="38" spans="1:22" ht="12.75">
      <c r="A38" s="12" t="s">
        <v>59</v>
      </c>
      <c r="B38" s="12">
        <v>9.41</v>
      </c>
      <c r="D38" s="12" t="s">
        <v>59</v>
      </c>
      <c r="E38" s="13">
        <v>34848</v>
      </c>
      <c r="G38" s="12" t="s">
        <v>58</v>
      </c>
      <c r="H38" s="12" t="s">
        <v>59</v>
      </c>
      <c r="I38" s="13">
        <v>6152000</v>
      </c>
      <c r="K38" s="12" t="s">
        <v>58</v>
      </c>
      <c r="L38" s="12" t="s">
        <v>59</v>
      </c>
      <c r="M38" s="13">
        <v>51177</v>
      </c>
      <c r="O38" s="12" t="s">
        <v>59</v>
      </c>
      <c r="P38" s="19">
        <f t="shared" si="0"/>
        <v>5664.499349804942</v>
      </c>
      <c r="R38" s="12" t="s">
        <v>59</v>
      </c>
      <c r="S38" s="33">
        <f t="shared" si="1"/>
        <v>533.029388816645</v>
      </c>
      <c r="U38" s="12" t="s">
        <v>59</v>
      </c>
      <c r="V38" s="34">
        <f t="shared" si="2"/>
        <v>0.01041540904735809</v>
      </c>
    </row>
    <row r="39" spans="1:22" ht="12.75">
      <c r="A39" s="12" t="s">
        <v>61</v>
      </c>
      <c r="B39" s="12">
        <v>9.27</v>
      </c>
      <c r="D39" s="12" t="s">
        <v>61</v>
      </c>
      <c r="E39" s="13">
        <v>5319</v>
      </c>
      <c r="G39" s="12" t="s">
        <v>60</v>
      </c>
      <c r="H39" s="12" t="s">
        <v>61</v>
      </c>
      <c r="I39" s="13">
        <v>1081000</v>
      </c>
      <c r="K39" s="12" t="s">
        <v>60</v>
      </c>
      <c r="L39" s="12" t="s">
        <v>61</v>
      </c>
      <c r="M39" s="13">
        <v>53329</v>
      </c>
      <c r="O39" s="12" t="s">
        <v>61</v>
      </c>
      <c r="P39" s="19">
        <f t="shared" si="0"/>
        <v>4920.444033302498</v>
      </c>
      <c r="R39" s="12" t="s">
        <v>61</v>
      </c>
      <c r="S39" s="33">
        <f t="shared" si="1"/>
        <v>456.12516188714153</v>
      </c>
      <c r="U39" s="12" t="s">
        <v>61</v>
      </c>
      <c r="V39" s="34">
        <f t="shared" si="2"/>
        <v>0.008553041720023656</v>
      </c>
    </row>
    <row r="40" spans="1:22" ht="12.75">
      <c r="A40" s="12" t="s">
        <v>63</v>
      </c>
      <c r="B40" s="12">
        <v>9.14</v>
      </c>
      <c r="D40" s="12" t="s">
        <v>63</v>
      </c>
      <c r="E40" s="13">
        <v>10322</v>
      </c>
      <c r="G40" s="12" t="s">
        <v>62</v>
      </c>
      <c r="H40" s="12" t="s">
        <v>63</v>
      </c>
      <c r="I40" s="13">
        <v>1938000</v>
      </c>
      <c r="K40" s="12" t="s">
        <v>62</v>
      </c>
      <c r="L40" s="12" t="s">
        <v>63</v>
      </c>
      <c r="M40" s="13">
        <v>57942</v>
      </c>
      <c r="O40" s="12" t="s">
        <v>63</v>
      </c>
      <c r="P40" s="19">
        <f t="shared" si="0"/>
        <v>5326.109391124871</v>
      </c>
      <c r="R40" s="12" t="s">
        <v>63</v>
      </c>
      <c r="S40" s="33">
        <f t="shared" si="1"/>
        <v>486.8063983488132</v>
      </c>
      <c r="U40" s="12" t="s">
        <v>63</v>
      </c>
      <c r="V40" s="34">
        <f t="shared" si="2"/>
        <v>0.008401615380014726</v>
      </c>
    </row>
    <row r="41" spans="1:22" ht="12.75">
      <c r="A41" s="12" t="s">
        <v>65</v>
      </c>
      <c r="B41" s="12">
        <v>8.38</v>
      </c>
      <c r="D41" s="12" t="s">
        <v>65</v>
      </c>
      <c r="E41" s="13">
        <v>14254</v>
      </c>
      <c r="G41" s="12" t="s">
        <v>64</v>
      </c>
      <c r="H41" s="12" t="s">
        <v>65</v>
      </c>
      <c r="I41" s="13">
        <v>3138000</v>
      </c>
      <c r="K41" s="12" t="s">
        <v>64</v>
      </c>
      <c r="L41" s="12" t="s">
        <v>65</v>
      </c>
      <c r="M41" s="13">
        <v>53635</v>
      </c>
      <c r="O41" s="12" t="s">
        <v>65</v>
      </c>
      <c r="P41" s="19">
        <f t="shared" si="0"/>
        <v>4542.383683875079</v>
      </c>
      <c r="R41" s="12" t="s">
        <v>65</v>
      </c>
      <c r="S41" s="33">
        <f t="shared" si="1"/>
        <v>380.65175270873175</v>
      </c>
      <c r="U41" s="12" t="s">
        <v>65</v>
      </c>
      <c r="V41" s="34">
        <f t="shared" si="2"/>
        <v>0.0070970775185742845</v>
      </c>
    </row>
    <row r="42" spans="1:22" ht="12.75">
      <c r="A42" s="12" t="s">
        <v>67</v>
      </c>
      <c r="B42" s="12">
        <v>16.58</v>
      </c>
      <c r="D42" s="12" t="s">
        <v>67</v>
      </c>
      <c r="E42" s="13">
        <v>4784</v>
      </c>
      <c r="G42" s="12" t="s">
        <v>66</v>
      </c>
      <c r="H42" s="12" t="s">
        <v>67</v>
      </c>
      <c r="I42" s="13">
        <v>1366000</v>
      </c>
      <c r="K42" s="12" t="s">
        <v>66</v>
      </c>
      <c r="L42" s="12" t="s">
        <v>67</v>
      </c>
      <c r="M42" s="13">
        <v>66418</v>
      </c>
      <c r="O42" s="12" t="s">
        <v>67</v>
      </c>
      <c r="P42" s="19">
        <f t="shared" si="0"/>
        <v>3502.1961932650074</v>
      </c>
      <c r="R42" s="12" t="s">
        <v>67</v>
      </c>
      <c r="S42" s="33">
        <f t="shared" si="1"/>
        <v>580.6641288433382</v>
      </c>
      <c r="U42" s="12" t="s">
        <v>67</v>
      </c>
      <c r="V42" s="34">
        <f t="shared" si="2"/>
        <v>0.008742571725185012</v>
      </c>
    </row>
    <row r="43" spans="1:22" ht="12.75">
      <c r="A43" s="18" t="s">
        <v>69</v>
      </c>
      <c r="B43" s="18">
        <v>13.71</v>
      </c>
      <c r="D43" s="18" t="s">
        <v>69</v>
      </c>
      <c r="E43" s="38">
        <v>29691</v>
      </c>
      <c r="G43" s="12" t="s">
        <v>68</v>
      </c>
      <c r="H43" s="18" t="s">
        <v>69</v>
      </c>
      <c r="I43" s="38">
        <v>8882000</v>
      </c>
      <c r="K43" s="12" t="s">
        <v>68</v>
      </c>
      <c r="L43" s="18" t="s">
        <v>69</v>
      </c>
      <c r="M43" s="38">
        <v>75245</v>
      </c>
      <c r="O43" s="18" t="s">
        <v>69</v>
      </c>
      <c r="P43" s="37">
        <f t="shared" si="0"/>
        <v>3342.8281918486828</v>
      </c>
      <c r="R43" s="18" t="s">
        <v>69</v>
      </c>
      <c r="S43" s="36">
        <f t="shared" si="1"/>
        <v>458.30174510245445</v>
      </c>
      <c r="U43" s="18" t="s">
        <v>69</v>
      </c>
      <c r="V43" s="35">
        <f t="shared" si="2"/>
        <v>0.006090793343111894</v>
      </c>
    </row>
    <row r="44" spans="1:22" ht="12.75">
      <c r="A44" s="12" t="s">
        <v>71</v>
      </c>
      <c r="B44" s="12">
        <v>9.43</v>
      </c>
      <c r="D44" s="12" t="s">
        <v>71</v>
      </c>
      <c r="E44" s="13">
        <v>7403</v>
      </c>
      <c r="G44" s="12" t="s">
        <v>70</v>
      </c>
      <c r="H44" s="12" t="s">
        <v>71</v>
      </c>
      <c r="I44" s="13">
        <v>2106000</v>
      </c>
      <c r="K44" s="12" t="s">
        <v>70</v>
      </c>
      <c r="L44" s="12" t="s">
        <v>71</v>
      </c>
      <c r="M44" s="13">
        <v>45803</v>
      </c>
      <c r="O44" s="12" t="s">
        <v>71</v>
      </c>
      <c r="P44" s="19">
        <f t="shared" si="0"/>
        <v>3515.1946818613483</v>
      </c>
      <c r="R44" s="12" t="s">
        <v>71</v>
      </c>
      <c r="S44" s="33">
        <f t="shared" si="1"/>
        <v>331.4828584995251</v>
      </c>
      <c r="U44" s="12" t="s">
        <v>71</v>
      </c>
      <c r="V44" s="34">
        <f t="shared" si="2"/>
        <v>0.007237142949141434</v>
      </c>
    </row>
    <row r="45" spans="1:22" ht="12.75">
      <c r="A45" s="12" t="s">
        <v>73</v>
      </c>
      <c r="B45" s="12">
        <v>14.9</v>
      </c>
      <c r="D45" s="12" t="s">
        <v>73</v>
      </c>
      <c r="E45" s="13">
        <v>52227</v>
      </c>
      <c r="G45" s="12" t="s">
        <v>72</v>
      </c>
      <c r="H45" s="12" t="s">
        <v>73</v>
      </c>
      <c r="I45" s="13">
        <v>19337000</v>
      </c>
      <c r="K45" s="12" t="s">
        <v>72</v>
      </c>
      <c r="L45" s="12" t="s">
        <v>73</v>
      </c>
      <c r="M45" s="13">
        <v>75548</v>
      </c>
      <c r="O45" s="12" t="s">
        <v>73</v>
      </c>
      <c r="P45" s="19">
        <f aca="true" t="shared" si="3" ref="P45:P63">E45/I45*1000000</f>
        <v>2700.8843150436987</v>
      </c>
      <c r="R45" s="12" t="s">
        <v>73</v>
      </c>
      <c r="S45" s="33">
        <f t="shared" si="1"/>
        <v>402.4317629415111</v>
      </c>
      <c r="U45" s="12" t="s">
        <v>73</v>
      </c>
      <c r="V45" s="34">
        <f t="shared" si="2"/>
        <v>0.0053268354283569535</v>
      </c>
    </row>
    <row r="46" spans="1:22" ht="12.75">
      <c r="A46" s="12" t="s">
        <v>75</v>
      </c>
      <c r="B46" s="12">
        <v>9.5</v>
      </c>
      <c r="D46" s="12" t="s">
        <v>75</v>
      </c>
      <c r="E46" s="13">
        <v>58804</v>
      </c>
      <c r="G46" s="12" t="s">
        <v>74</v>
      </c>
      <c r="H46" s="12" t="s">
        <v>75</v>
      </c>
      <c r="I46" s="13">
        <v>10601000</v>
      </c>
      <c r="K46" s="12" t="s">
        <v>74</v>
      </c>
      <c r="L46" s="12" t="s">
        <v>75</v>
      </c>
      <c r="M46" s="13">
        <v>50086</v>
      </c>
      <c r="O46" s="12" t="s">
        <v>75</v>
      </c>
      <c r="P46" s="19">
        <f t="shared" si="3"/>
        <v>5547.02386567305</v>
      </c>
      <c r="R46" s="12" t="s">
        <v>75</v>
      </c>
      <c r="S46" s="33">
        <f t="shared" si="1"/>
        <v>526.9672672389397</v>
      </c>
      <c r="U46" s="12" t="s">
        <v>75</v>
      </c>
      <c r="V46" s="34">
        <f t="shared" si="2"/>
        <v>0.010521248796848215</v>
      </c>
    </row>
    <row r="47" spans="1:22" ht="12.75">
      <c r="A47" s="12" t="s">
        <v>77</v>
      </c>
      <c r="B47" s="12">
        <v>8.77</v>
      </c>
      <c r="D47" s="12" t="s">
        <v>77</v>
      </c>
      <c r="E47" s="13">
        <v>4968</v>
      </c>
      <c r="G47" s="12" t="s">
        <v>76</v>
      </c>
      <c r="H47" s="12" t="s">
        <v>77</v>
      </c>
      <c r="I47" s="13">
        <v>765000</v>
      </c>
      <c r="K47" s="12" t="s">
        <v>76</v>
      </c>
      <c r="L47" s="12" t="s">
        <v>77</v>
      </c>
      <c r="M47" s="13">
        <v>59388</v>
      </c>
      <c r="O47" s="12" t="s">
        <v>77</v>
      </c>
      <c r="P47" s="19">
        <f t="shared" si="3"/>
        <v>6494.117647058823</v>
      </c>
      <c r="R47" s="12" t="s">
        <v>77</v>
      </c>
      <c r="S47" s="33">
        <f t="shared" si="1"/>
        <v>569.5341176470588</v>
      </c>
      <c r="U47" s="12" t="s">
        <v>77</v>
      </c>
      <c r="V47" s="34">
        <f t="shared" si="2"/>
        <v>0.009590053843319506</v>
      </c>
    </row>
    <row r="48" spans="1:22" ht="12.75">
      <c r="A48" s="12" t="s">
        <v>79</v>
      </c>
      <c r="B48" s="12">
        <v>9.28</v>
      </c>
      <c r="D48" s="12" t="s">
        <v>79</v>
      </c>
      <c r="E48" s="13">
        <v>52643</v>
      </c>
      <c r="G48" s="12" t="s">
        <v>78</v>
      </c>
      <c r="H48" s="12" t="s">
        <v>79</v>
      </c>
      <c r="I48" s="13">
        <v>11693000</v>
      </c>
      <c r="K48" s="12" t="s">
        <v>78</v>
      </c>
      <c r="L48" s="12" t="s">
        <v>79</v>
      </c>
      <c r="M48" s="13">
        <v>53296</v>
      </c>
      <c r="O48" s="12" t="s">
        <v>79</v>
      </c>
      <c r="P48" s="19">
        <f t="shared" si="3"/>
        <v>4502.095270674762</v>
      </c>
      <c r="R48" s="12" t="s">
        <v>79</v>
      </c>
      <c r="S48" s="33">
        <f t="shared" si="1"/>
        <v>417.7944411186179</v>
      </c>
      <c r="U48" s="12" t="s">
        <v>79</v>
      </c>
      <c r="V48" s="34">
        <f t="shared" si="2"/>
        <v>0.007839133164189018</v>
      </c>
    </row>
    <row r="49" spans="1:22" ht="12.75">
      <c r="A49" s="12" t="s">
        <v>81</v>
      </c>
      <c r="B49" s="12">
        <v>7.46</v>
      </c>
      <c r="D49" s="12" t="s">
        <v>81</v>
      </c>
      <c r="E49" s="13">
        <v>23566</v>
      </c>
      <c r="G49" s="12" t="s">
        <v>80</v>
      </c>
      <c r="H49" s="12" t="s">
        <v>81</v>
      </c>
      <c r="I49" s="13">
        <v>3981000</v>
      </c>
      <c r="K49" s="12" t="s">
        <v>80</v>
      </c>
      <c r="L49" s="12" t="s">
        <v>81</v>
      </c>
      <c r="M49" s="13">
        <v>49249</v>
      </c>
      <c r="O49" s="12" t="s">
        <v>81</v>
      </c>
      <c r="P49" s="19">
        <f t="shared" si="3"/>
        <v>5919.618186385331</v>
      </c>
      <c r="R49" s="12" t="s">
        <v>81</v>
      </c>
      <c r="S49" s="33">
        <f t="shared" si="1"/>
        <v>441.6035167043457</v>
      </c>
      <c r="U49" s="12" t="s">
        <v>81</v>
      </c>
      <c r="V49" s="34">
        <f t="shared" si="2"/>
        <v>0.008966750933102107</v>
      </c>
    </row>
    <row r="50" spans="1:22" ht="12.75">
      <c r="A50" s="12" t="s">
        <v>83</v>
      </c>
      <c r="B50" s="12">
        <v>9.15</v>
      </c>
      <c r="D50" s="12" t="s">
        <v>83</v>
      </c>
      <c r="E50" s="13">
        <v>19762</v>
      </c>
      <c r="G50" s="12" t="s">
        <v>82</v>
      </c>
      <c r="H50" s="12" t="s">
        <v>83</v>
      </c>
      <c r="I50" s="13">
        <v>4242000</v>
      </c>
      <c r="K50" s="12" t="s">
        <v>82</v>
      </c>
      <c r="L50" s="12" t="s">
        <v>83</v>
      </c>
      <c r="M50" s="13">
        <v>56765</v>
      </c>
      <c r="O50" s="12" t="s">
        <v>83</v>
      </c>
      <c r="P50" s="19">
        <f t="shared" si="3"/>
        <v>4658.651579443658</v>
      </c>
      <c r="R50" s="12" t="s">
        <v>83</v>
      </c>
      <c r="S50" s="33">
        <f t="shared" si="1"/>
        <v>426.2666195190948</v>
      </c>
      <c r="U50" s="12" t="s">
        <v>83</v>
      </c>
      <c r="V50" s="34">
        <f t="shared" si="2"/>
        <v>0.007509321228205668</v>
      </c>
    </row>
    <row r="51" spans="1:22" ht="12.75">
      <c r="A51" s="12" t="s">
        <v>85</v>
      </c>
      <c r="B51" s="12">
        <v>9.69</v>
      </c>
      <c r="D51" s="12" t="s">
        <v>85</v>
      </c>
      <c r="E51" s="13">
        <v>55192</v>
      </c>
      <c r="G51" s="12" t="s">
        <v>84</v>
      </c>
      <c r="H51" s="12" t="s">
        <v>85</v>
      </c>
      <c r="I51" s="13">
        <v>12783000</v>
      </c>
      <c r="K51" s="12" t="s">
        <v>84</v>
      </c>
      <c r="L51" s="12" t="s">
        <v>85</v>
      </c>
      <c r="M51" s="13">
        <v>62198</v>
      </c>
      <c r="O51" s="12" t="s">
        <v>85</v>
      </c>
      <c r="P51" s="19">
        <f t="shared" si="3"/>
        <v>4317.609324884612</v>
      </c>
      <c r="R51" s="12" t="s">
        <v>85</v>
      </c>
      <c r="S51" s="33">
        <f t="shared" si="1"/>
        <v>418.37634358131885</v>
      </c>
      <c r="U51" s="12" t="s">
        <v>85</v>
      </c>
      <c r="V51" s="34">
        <f t="shared" si="2"/>
        <v>0.0067265240615665915</v>
      </c>
    </row>
    <row r="52" spans="1:22" ht="12.75">
      <c r="A52" s="12" t="s">
        <v>87</v>
      </c>
      <c r="B52" s="12">
        <v>18.55</v>
      </c>
      <c r="D52" s="12" t="s">
        <v>87</v>
      </c>
      <c r="E52" s="13">
        <v>3147</v>
      </c>
      <c r="G52" s="12" t="s">
        <v>86</v>
      </c>
      <c r="H52" s="12" t="s">
        <v>87</v>
      </c>
      <c r="I52" s="13">
        <v>1057000</v>
      </c>
      <c r="K52" s="12" t="s">
        <v>86</v>
      </c>
      <c r="L52" s="12" t="s">
        <v>87</v>
      </c>
      <c r="M52" s="13">
        <v>60837</v>
      </c>
      <c r="O52" s="12" t="s">
        <v>87</v>
      </c>
      <c r="P52" s="19">
        <f t="shared" si="3"/>
        <v>2977.294228949858</v>
      </c>
      <c r="R52" s="12" t="s">
        <v>87</v>
      </c>
      <c r="S52" s="33">
        <f t="shared" si="1"/>
        <v>552.2880794701987</v>
      </c>
      <c r="U52" s="12" t="s">
        <v>87</v>
      </c>
      <c r="V52" s="34">
        <f t="shared" si="2"/>
        <v>0.009078160978848376</v>
      </c>
    </row>
    <row r="53" spans="1:22" ht="12.75">
      <c r="A53" s="12" t="s">
        <v>89</v>
      </c>
      <c r="B53" s="12">
        <v>9.73</v>
      </c>
      <c r="D53" s="12" t="s">
        <v>89</v>
      </c>
      <c r="E53" s="13">
        <v>31223</v>
      </c>
      <c r="G53" s="12" t="s">
        <v>88</v>
      </c>
      <c r="H53" s="12" t="s">
        <v>89</v>
      </c>
      <c r="I53" s="13">
        <v>5218000</v>
      </c>
      <c r="K53" s="12" t="s">
        <v>88</v>
      </c>
      <c r="L53" s="12" t="s">
        <v>89</v>
      </c>
      <c r="M53" s="13">
        <v>47502</v>
      </c>
      <c r="O53" s="12" t="s">
        <v>89</v>
      </c>
      <c r="P53" s="19">
        <f t="shared" si="3"/>
        <v>5983.710233806056</v>
      </c>
      <c r="R53" s="12" t="s">
        <v>89</v>
      </c>
      <c r="S53" s="33">
        <f t="shared" si="1"/>
        <v>582.2150057493293</v>
      </c>
      <c r="U53" s="12" t="s">
        <v>89</v>
      </c>
      <c r="V53" s="34">
        <f t="shared" si="2"/>
        <v>0.012256641946640758</v>
      </c>
    </row>
    <row r="54" spans="1:22" ht="12.75">
      <c r="A54" s="12" t="s">
        <v>91</v>
      </c>
      <c r="B54" s="12">
        <v>10.07</v>
      </c>
      <c r="D54" s="12" t="s">
        <v>91</v>
      </c>
      <c r="E54" s="13">
        <v>4955</v>
      </c>
      <c r="G54" s="12" t="s">
        <v>90</v>
      </c>
      <c r="H54" s="12" t="s">
        <v>91</v>
      </c>
      <c r="I54" s="13">
        <v>893000</v>
      </c>
      <c r="K54" s="12" t="s">
        <v>90</v>
      </c>
      <c r="L54" s="12" t="s">
        <v>91</v>
      </c>
      <c r="M54" s="13">
        <v>57273</v>
      </c>
      <c r="O54" s="12" t="s">
        <v>91</v>
      </c>
      <c r="P54" s="19">
        <f t="shared" si="3"/>
        <v>5548.712206047033</v>
      </c>
      <c r="R54" s="12" t="s">
        <v>91</v>
      </c>
      <c r="S54" s="33">
        <f t="shared" si="1"/>
        <v>558.7553191489362</v>
      </c>
      <c r="U54" s="12" t="s">
        <v>91</v>
      </c>
      <c r="V54" s="34">
        <f t="shared" si="2"/>
        <v>0.009755998797844294</v>
      </c>
    </row>
    <row r="55" spans="1:22" ht="12.75">
      <c r="A55" s="12" t="s">
        <v>93</v>
      </c>
      <c r="B55" s="12">
        <v>9.62</v>
      </c>
      <c r="D55" s="12" t="s">
        <v>93</v>
      </c>
      <c r="E55" s="13">
        <v>42070</v>
      </c>
      <c r="G55" s="12" t="s">
        <v>92</v>
      </c>
      <c r="H55" s="12" t="s">
        <v>93</v>
      </c>
      <c r="I55" s="13">
        <v>6887000</v>
      </c>
      <c r="K55" s="12" t="s">
        <v>92</v>
      </c>
      <c r="L55" s="12" t="s">
        <v>93</v>
      </c>
      <c r="M55" s="13">
        <v>50547</v>
      </c>
      <c r="O55" s="12" t="s">
        <v>93</v>
      </c>
      <c r="P55" s="19">
        <f t="shared" si="3"/>
        <v>6108.610425439234</v>
      </c>
      <c r="R55" s="12" t="s">
        <v>93</v>
      </c>
      <c r="S55" s="33">
        <f t="shared" si="1"/>
        <v>587.6483229272543</v>
      </c>
      <c r="U55" s="12" t="s">
        <v>93</v>
      </c>
      <c r="V55" s="34">
        <f t="shared" si="2"/>
        <v>0.011625780420742167</v>
      </c>
    </row>
    <row r="56" spans="1:22" ht="12.75">
      <c r="A56" s="12" t="s">
        <v>95</v>
      </c>
      <c r="B56" s="12">
        <v>8.58</v>
      </c>
      <c r="D56" s="12" t="s">
        <v>95</v>
      </c>
      <c r="E56" s="13">
        <v>153904</v>
      </c>
      <c r="G56" s="12" t="s">
        <v>94</v>
      </c>
      <c r="H56" s="12" t="s">
        <v>95</v>
      </c>
      <c r="I56" s="13">
        <v>29361000</v>
      </c>
      <c r="K56" s="12" t="s">
        <v>94</v>
      </c>
      <c r="L56" s="12" t="s">
        <v>95</v>
      </c>
      <c r="M56" s="13">
        <v>54841</v>
      </c>
      <c r="O56" s="12" t="s">
        <v>95</v>
      </c>
      <c r="P56" s="19">
        <f t="shared" si="3"/>
        <v>5241.78331800688</v>
      </c>
      <c r="R56" s="12" t="s">
        <v>95</v>
      </c>
      <c r="S56" s="33">
        <f t="shared" si="1"/>
        <v>449.7450086849903</v>
      </c>
      <c r="U56" s="12" t="s">
        <v>95</v>
      </c>
      <c r="V56" s="34">
        <f t="shared" si="2"/>
        <v>0.008200890003555558</v>
      </c>
    </row>
    <row r="57" spans="1:22" ht="12.75">
      <c r="A57" s="12" t="s">
        <v>97</v>
      </c>
      <c r="B57" s="12">
        <v>8.37</v>
      </c>
      <c r="D57" s="12" t="s">
        <v>97</v>
      </c>
      <c r="E57" s="13">
        <v>10318</v>
      </c>
      <c r="G57" s="12" t="s">
        <v>96</v>
      </c>
      <c r="H57" s="12" t="s">
        <v>97</v>
      </c>
      <c r="I57" s="13">
        <v>3250000</v>
      </c>
      <c r="K57" s="12" t="s">
        <v>96</v>
      </c>
      <c r="L57" s="12" t="s">
        <v>97</v>
      </c>
      <c r="M57" s="13">
        <v>52251</v>
      </c>
      <c r="O57" s="12" t="s">
        <v>97</v>
      </c>
      <c r="P57" s="19">
        <f t="shared" si="3"/>
        <v>3174.7692307692305</v>
      </c>
      <c r="R57" s="12" t="s">
        <v>97</v>
      </c>
      <c r="S57" s="33">
        <f t="shared" si="1"/>
        <v>265.7281846153846</v>
      </c>
      <c r="U57" s="12" t="s">
        <v>97</v>
      </c>
      <c r="V57" s="34">
        <f t="shared" si="2"/>
        <v>0.005085609550350895</v>
      </c>
    </row>
    <row r="58" spans="1:22" ht="12.75">
      <c r="A58" s="12" t="s">
        <v>99</v>
      </c>
      <c r="B58" s="12">
        <v>16.28</v>
      </c>
      <c r="D58" s="12" t="s">
        <v>99</v>
      </c>
      <c r="E58" s="13">
        <v>2147</v>
      </c>
      <c r="G58" s="12" t="s">
        <v>98</v>
      </c>
      <c r="H58" s="12" t="s">
        <v>99</v>
      </c>
      <c r="I58" s="13">
        <v>623000</v>
      </c>
      <c r="K58" s="12" t="s">
        <v>98</v>
      </c>
      <c r="L58" s="12" t="s">
        <v>99</v>
      </c>
      <c r="M58" s="13">
        <v>58650</v>
      </c>
      <c r="O58" s="12" t="s">
        <v>99</v>
      </c>
      <c r="P58" s="19">
        <f t="shared" si="3"/>
        <v>3446.2279293739966</v>
      </c>
      <c r="R58" s="12" t="s">
        <v>99</v>
      </c>
      <c r="S58" s="33">
        <f t="shared" si="1"/>
        <v>561.0459069020867</v>
      </c>
      <c r="U58" s="12" t="s">
        <v>99</v>
      </c>
      <c r="V58" s="34">
        <f t="shared" si="2"/>
        <v>0.009566000117682638</v>
      </c>
    </row>
    <row r="59" spans="1:22" ht="12.75">
      <c r="A59" s="12" t="s">
        <v>101</v>
      </c>
      <c r="B59" s="12">
        <v>9.29</v>
      </c>
      <c r="D59" s="12" t="s">
        <v>101</v>
      </c>
      <c r="E59" s="13">
        <v>46228</v>
      </c>
      <c r="G59" s="12" t="s">
        <v>100</v>
      </c>
      <c r="H59" s="12" t="s">
        <v>101</v>
      </c>
      <c r="I59" s="13">
        <v>8591000</v>
      </c>
      <c r="K59" s="12" t="s">
        <v>100</v>
      </c>
      <c r="L59" s="12" t="s">
        <v>101</v>
      </c>
      <c r="M59" s="13">
        <v>62362</v>
      </c>
      <c r="O59" s="12" t="s">
        <v>101</v>
      </c>
      <c r="P59" s="19">
        <f t="shared" si="3"/>
        <v>5380.9800954487255</v>
      </c>
      <c r="R59" s="12" t="s">
        <v>101</v>
      </c>
      <c r="S59" s="33">
        <f t="shared" si="1"/>
        <v>499.89305086718656</v>
      </c>
      <c r="U59" s="12" t="s">
        <v>101</v>
      </c>
      <c r="V59" s="34">
        <f t="shared" si="2"/>
        <v>0.008015988115634306</v>
      </c>
    </row>
    <row r="60" spans="1:22" ht="12.75">
      <c r="A60" s="12" t="s">
        <v>103</v>
      </c>
      <c r="B60" s="12">
        <v>8.33</v>
      </c>
      <c r="D60" s="12" t="s">
        <v>103</v>
      </c>
      <c r="E60" s="13">
        <v>36772</v>
      </c>
      <c r="G60" s="12" t="s">
        <v>102</v>
      </c>
      <c r="H60" s="12" t="s">
        <v>103</v>
      </c>
      <c r="I60" s="13">
        <v>7694000</v>
      </c>
      <c r="K60" s="12" t="s">
        <v>102</v>
      </c>
      <c r="L60" s="12" t="s">
        <v>103</v>
      </c>
      <c r="M60" s="13">
        <v>68322</v>
      </c>
      <c r="O60" s="12" t="s">
        <v>103</v>
      </c>
      <c r="P60" s="19">
        <f t="shared" si="3"/>
        <v>4779.308552118534</v>
      </c>
      <c r="R60" s="12" t="s">
        <v>103</v>
      </c>
      <c r="S60" s="33">
        <f t="shared" si="1"/>
        <v>398.1164023914739</v>
      </c>
      <c r="U60" s="12" t="s">
        <v>103</v>
      </c>
      <c r="V60" s="34">
        <f t="shared" si="2"/>
        <v>0.005827060132775298</v>
      </c>
    </row>
    <row r="61" spans="1:22" ht="12.75">
      <c r="A61" s="12" t="s">
        <v>105</v>
      </c>
      <c r="B61" s="12">
        <v>8.75</v>
      </c>
      <c r="D61" s="12" t="s">
        <v>105</v>
      </c>
      <c r="E61" s="13">
        <v>10877</v>
      </c>
      <c r="G61" s="12" t="s">
        <v>104</v>
      </c>
      <c r="H61" s="12" t="s">
        <v>105</v>
      </c>
      <c r="I61" s="13">
        <v>1785000</v>
      </c>
      <c r="K61" s="12" t="s">
        <v>104</v>
      </c>
      <c r="L61" s="12" t="s">
        <v>105</v>
      </c>
      <c r="M61" s="13">
        <v>45109</v>
      </c>
      <c r="O61" s="12" t="s">
        <v>105</v>
      </c>
      <c r="P61" s="19">
        <f t="shared" si="3"/>
        <v>6093.557422969187</v>
      </c>
      <c r="R61" s="12" t="s">
        <v>105</v>
      </c>
      <c r="S61" s="33">
        <f t="shared" si="1"/>
        <v>533.1862745098039</v>
      </c>
      <c r="U61" s="12" t="s">
        <v>105</v>
      </c>
      <c r="V61" s="34">
        <f t="shared" si="2"/>
        <v>0.011819953324387681</v>
      </c>
    </row>
    <row r="62" spans="1:22" ht="12.75">
      <c r="A62" s="12" t="s">
        <v>107</v>
      </c>
      <c r="B62" s="12">
        <v>11.22</v>
      </c>
      <c r="D62" s="12" t="s">
        <v>107</v>
      </c>
      <c r="E62" s="13">
        <v>22908</v>
      </c>
      <c r="G62" s="12" t="s">
        <v>106</v>
      </c>
      <c r="H62" s="12" t="s">
        <v>107</v>
      </c>
      <c r="I62" s="13">
        <v>5833000</v>
      </c>
      <c r="K62" s="12" t="s">
        <v>106</v>
      </c>
      <c r="L62" s="12" t="s">
        <v>107</v>
      </c>
      <c r="M62" s="13">
        <v>55487</v>
      </c>
      <c r="O62" s="12" t="s">
        <v>107</v>
      </c>
      <c r="P62" s="19">
        <f t="shared" si="3"/>
        <v>3927.3101320075434</v>
      </c>
      <c r="R62" s="12" t="s">
        <v>107</v>
      </c>
      <c r="S62" s="33">
        <f t="shared" si="1"/>
        <v>440.6441968112464</v>
      </c>
      <c r="U62" s="12" t="s">
        <v>107</v>
      </c>
      <c r="V62" s="34">
        <f t="shared" si="2"/>
        <v>0.007941395224309233</v>
      </c>
    </row>
    <row r="63" spans="1:22" ht="12.75">
      <c r="A63" s="12" t="s">
        <v>109</v>
      </c>
      <c r="B63" s="12">
        <v>8.29</v>
      </c>
      <c r="D63" s="12" t="s">
        <v>109</v>
      </c>
      <c r="E63" s="13">
        <v>2872</v>
      </c>
      <c r="G63" s="12" t="s">
        <v>108</v>
      </c>
      <c r="H63" s="12" t="s">
        <v>109</v>
      </c>
      <c r="I63" s="13">
        <v>582000</v>
      </c>
      <c r="K63" s="12" t="s">
        <v>108</v>
      </c>
      <c r="L63" s="12" t="s">
        <v>109</v>
      </c>
      <c r="M63" s="13">
        <v>63263</v>
      </c>
      <c r="O63" s="12" t="s">
        <v>109</v>
      </c>
      <c r="P63" s="19">
        <f t="shared" si="3"/>
        <v>4934.707903780069</v>
      </c>
      <c r="R63" s="12" t="s">
        <v>109</v>
      </c>
      <c r="S63" s="33">
        <f t="shared" si="1"/>
        <v>409.08728522336764</v>
      </c>
      <c r="U63" s="12" t="s">
        <v>109</v>
      </c>
      <c r="V63" s="34">
        <f t="shared" si="2"/>
        <v>0.00646645409201852</v>
      </c>
    </row>
    <row r="65" spans="7:13" ht="12.75">
      <c r="G65" s="84" t="s">
        <v>114</v>
      </c>
      <c r="H65" s="85"/>
      <c r="I65" s="85"/>
      <c r="K65" s="69" t="s">
        <v>121</v>
      </c>
      <c r="L65" s="70"/>
      <c r="M65" s="70"/>
    </row>
    <row r="66" spans="7:13" ht="12.75">
      <c r="G66" s="71" t="s">
        <v>110</v>
      </c>
      <c r="H66" s="72"/>
      <c r="I66" s="72"/>
      <c r="K66" s="60" t="s">
        <v>120</v>
      </c>
      <c r="L66" s="61"/>
      <c r="M66" s="61"/>
    </row>
    <row r="67" spans="7:13" ht="12.75">
      <c r="G67" s="71" t="s">
        <v>111</v>
      </c>
      <c r="H67" s="72"/>
      <c r="I67" s="72"/>
      <c r="K67" s="60" t="s">
        <v>111</v>
      </c>
      <c r="L67" s="61"/>
      <c r="M67" s="61"/>
    </row>
    <row r="68" spans="7:13" ht="12.75">
      <c r="G68" s="71" t="s">
        <v>112</v>
      </c>
      <c r="H68" s="72"/>
      <c r="I68" s="72"/>
      <c r="K68" s="60" t="s">
        <v>112</v>
      </c>
      <c r="L68" s="61"/>
      <c r="M68" s="61"/>
    </row>
    <row r="69" spans="7:13" ht="12.75">
      <c r="G69" s="71" t="s">
        <v>113</v>
      </c>
      <c r="H69" s="72"/>
      <c r="I69" s="72"/>
      <c r="K69" s="60" t="s">
        <v>113</v>
      </c>
      <c r="L69" s="61"/>
      <c r="M69" s="61"/>
    </row>
  </sheetData>
  <sheetProtection/>
  <mergeCells count="25">
    <mergeCell ref="O5:P5"/>
    <mergeCell ref="K68:M68"/>
    <mergeCell ref="K69:M69"/>
    <mergeCell ref="G6:I6"/>
    <mergeCell ref="G7:I7"/>
    <mergeCell ref="G8:I8"/>
    <mergeCell ref="G65:I65"/>
    <mergeCell ref="G68:I68"/>
    <mergeCell ref="G69:I69"/>
    <mergeCell ref="A4:M4"/>
    <mergeCell ref="O4:V4"/>
    <mergeCell ref="G66:I66"/>
    <mergeCell ref="G67:I67"/>
    <mergeCell ref="K6:M6"/>
    <mergeCell ref="K7:M7"/>
    <mergeCell ref="R5:S5"/>
    <mergeCell ref="U5:V5"/>
    <mergeCell ref="D5:E5"/>
    <mergeCell ref="K67:M67"/>
    <mergeCell ref="K5:M5"/>
    <mergeCell ref="G5:I5"/>
    <mergeCell ref="K8:M8"/>
    <mergeCell ref="A5:B5"/>
    <mergeCell ref="K65:M65"/>
    <mergeCell ref="K66:M66"/>
  </mergeCells>
  <hyperlinks>
    <hyperlink ref="D6" r:id="rId1" display="http://www.eia.gov/electricity/data/browser/#/topic/5?agg=1,0&amp;geo=g0fvvvvvvvvvo&amp;endsec=g&amp;linechart=ELEC.SALES.US-ALL.A&amp;columnchart=ELEC.SALES.US-ALL.A&amp;map=ELEC.SALES.US-ALL.A&amp;freq=A&amp;start=2018&amp;end=2020&amp;ctype=linechart&amp;ltype=pin&amp;rtype=s&amp;pin=&amp;rse=0&amp;maptype=0"/>
    <hyperlink ref="A6" r:id="rId2" display="http://www.eia.gov/electricity/data/browser/#/topic/7?agg=1,0&amp;geo=g0fvvvvvvvvvo&amp;endsec=g&amp;freq=A&amp;start=2019&amp;end=2020&amp;ctype=linechart&amp;ltype=pin&amp;rtype=s&amp;maptype=0&amp;rse=0&amp;pin="/>
  </hyperlinks>
  <printOptions/>
  <pageMargins left="0.75" right="0.75" top="1" bottom="1" header="0.5" footer="0.5"/>
  <pageSetup horizontalDpi="300" verticalDpi="300" orientation="portrait" scale="2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 Rawlings</dc:creator>
  <cp:keywords/>
  <dc:description/>
  <cp:lastModifiedBy>Reed, AlJawann</cp:lastModifiedBy>
  <dcterms:created xsi:type="dcterms:W3CDTF">2016-10-03T01:37:06Z</dcterms:created>
  <dcterms:modified xsi:type="dcterms:W3CDTF">2021-05-28T13:37:21Z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