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23" documentId="13_ncr:1_{8E5E9A2C-2BDA-49CE-A11E-48AB888E4B8C}" xr6:coauthVersionLast="47" xr6:coauthVersionMax="47" xr10:uidLastSave="{E9BDE373-26C8-491F-B3AA-5F5A29D30B0A}"/>
  <bookViews>
    <workbookView xWindow="9156" yWindow="3360" windowWidth="13884" windowHeight="888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6" i="16" l="1"/>
  <c r="G66" i="16" s="1"/>
  <c r="N66" i="16"/>
  <c r="AD66" i="16"/>
  <c r="AD29" i="16"/>
  <c r="I29" i="16"/>
  <c r="G29" i="16" s="1"/>
  <c r="N29" i="16"/>
  <c r="X29" i="16"/>
  <c r="U37" i="14"/>
  <c r="AW30" i="14"/>
  <c r="AU30" i="14"/>
  <c r="AZ30" i="14"/>
  <c r="AX30" i="14"/>
  <c r="U30" i="14"/>
  <c r="U28" i="14"/>
  <c r="U26" i="14"/>
  <c r="U24" i="14"/>
  <c r="U22" i="14"/>
  <c r="U20" i="14"/>
  <c r="U18" i="14"/>
  <c r="U19" i="14"/>
  <c r="U21" i="14"/>
  <c r="U23" i="14"/>
  <c r="U25" i="14"/>
  <c r="U27" i="14"/>
  <c r="U29" i="14"/>
  <c r="U31" i="14"/>
  <c r="Z30" i="14"/>
  <c r="X30" i="14"/>
  <c r="V30" i="14"/>
  <c r="W30" i="14"/>
  <c r="AV30" i="14"/>
  <c r="O23" i="17"/>
  <c r="AD75" i="16"/>
  <c r="X44" i="16"/>
  <c r="X43" i="16"/>
  <c r="X42" i="16"/>
  <c r="X41" i="16"/>
  <c r="X40" i="16"/>
  <c r="X39" i="16"/>
  <c r="X38" i="16"/>
  <c r="X37" i="16"/>
  <c r="X36" i="16"/>
  <c r="X75" i="16"/>
  <c r="X76" i="16"/>
  <c r="AD76" i="16"/>
  <c r="X77" i="16"/>
  <c r="AD77" i="16"/>
  <c r="N75" i="16"/>
  <c r="N76" i="16"/>
  <c r="N77" i="16"/>
  <c r="I75" i="16"/>
  <c r="G75" i="16" s="1"/>
  <c r="I76" i="16"/>
  <c r="G76" i="16" s="1"/>
  <c r="I77" i="16"/>
  <c r="G77" i="16" s="1"/>
  <c r="N39" i="16"/>
  <c r="N40" i="16"/>
  <c r="N41" i="16"/>
  <c r="I39" i="16"/>
  <c r="G39" i="16" s="1"/>
  <c r="I40" i="16"/>
  <c r="G40" i="16" s="1"/>
  <c r="I41" i="16"/>
  <c r="G41" i="16" s="1"/>
  <c r="AD55" i="16" l="1"/>
  <c r="AD54" i="16"/>
  <c r="AD52" i="16"/>
  <c r="AD51" i="16"/>
  <c r="AD50" i="16"/>
  <c r="AD15" i="16"/>
  <c r="AD14" i="16"/>
  <c r="AD13" i="16"/>
  <c r="AD17" i="16"/>
  <c r="AD20" i="16"/>
  <c r="AD53" i="16"/>
  <c r="AD56" i="16"/>
  <c r="AD57" i="16"/>
  <c r="N50" i="16"/>
  <c r="N51" i="16"/>
  <c r="N52" i="16"/>
  <c r="N53" i="16"/>
  <c r="N54" i="16"/>
  <c r="N55" i="16"/>
  <c r="N56" i="16"/>
  <c r="N57" i="16"/>
  <c r="I50" i="16"/>
  <c r="G50" i="16" s="1"/>
  <c r="I51" i="16"/>
  <c r="G51" i="16" s="1"/>
  <c r="I52" i="16"/>
  <c r="G52" i="16" s="1"/>
  <c r="I53" i="16"/>
  <c r="G53" i="16" s="1"/>
  <c r="I54" i="16"/>
  <c r="G54" i="16" s="1"/>
  <c r="I55" i="16"/>
  <c r="G55" i="16" s="1"/>
  <c r="I56" i="16"/>
  <c r="G56" i="16" s="1"/>
  <c r="I57" i="16"/>
  <c r="G57" i="16" s="1"/>
  <c r="X13" i="16"/>
  <c r="AA13" i="16"/>
  <c r="X14" i="16"/>
  <c r="AA14" i="16"/>
  <c r="X15" i="16"/>
  <c r="AA15" i="16"/>
  <c r="X16" i="16"/>
  <c r="AA16" i="16"/>
  <c r="AD16" i="16"/>
  <c r="X17" i="16"/>
  <c r="AA17" i="16"/>
  <c r="X18" i="16"/>
  <c r="AA18" i="16"/>
  <c r="AD18" i="16"/>
  <c r="X19" i="16"/>
  <c r="AA19" i="16"/>
  <c r="AD19" i="16"/>
  <c r="X20" i="16"/>
  <c r="AA20" i="16"/>
  <c r="N13" i="16"/>
  <c r="N14" i="16"/>
  <c r="N15" i="16"/>
  <c r="N16" i="16"/>
  <c r="N17" i="16"/>
  <c r="N18" i="16"/>
  <c r="N19" i="16"/>
  <c r="N20" i="16"/>
  <c r="I13" i="16"/>
  <c r="G13" i="16" s="1"/>
  <c r="I14" i="16"/>
  <c r="G14" i="16" s="1"/>
  <c r="I15" i="16"/>
  <c r="G15" i="16" s="1"/>
  <c r="I16" i="16"/>
  <c r="G16" i="16" s="1"/>
  <c r="I17" i="16"/>
  <c r="G17" i="16" s="1"/>
  <c r="I18" i="16"/>
  <c r="G18" i="16" s="1"/>
  <c r="I19" i="16"/>
  <c r="G19" i="16" s="1"/>
  <c r="I20" i="16"/>
  <c r="G20" i="16" s="1"/>
  <c r="AX45" i="14"/>
  <c r="AU45" i="14"/>
  <c r="AZ45" i="14"/>
  <c r="X45" i="14"/>
  <c r="V45" i="14"/>
  <c r="U45" i="14"/>
  <c r="Z45" i="14"/>
  <c r="AV45" i="14"/>
  <c r="AW45" i="14"/>
  <c r="W45" i="14"/>
  <c r="O64" i="17"/>
  <c r="O67" i="17"/>
  <c r="O62" i="17"/>
  <c r="O30" i="17"/>
  <c r="O31" i="17"/>
  <c r="O34" i="17"/>
  <c r="O29" i="17"/>
  <c r="O33" i="17"/>
  <c r="O63" i="17"/>
  <c r="O66" i="17"/>
  <c r="O65" i="17"/>
  <c r="O32" i="17"/>
  <c r="O53" i="17"/>
  <c r="O51" i="17"/>
  <c r="O18" i="17"/>
  <c r="O22" i="17"/>
  <c r="O17" i="17"/>
  <c r="O54" i="17"/>
  <c r="O52" i="17"/>
  <c r="O55" i="17"/>
  <c r="O56" i="17"/>
  <c r="O57" i="17"/>
  <c r="O19" i="17"/>
  <c r="O20" i="17"/>
  <c r="O21" i="17"/>
  <c r="O24" i="17"/>
  <c r="N106" i="20" l="1"/>
  <c r="N43" i="20"/>
  <c r="N49" i="20"/>
  <c r="N50" i="20"/>
  <c r="N51" i="20"/>
  <c r="N57" i="20"/>
  <c r="N58" i="20"/>
  <c r="N59" i="20"/>
  <c r="N42" i="20"/>
  <c r="N65" i="20"/>
  <c r="N66" i="20"/>
  <c r="N67" i="20"/>
  <c r="N68" i="20"/>
  <c r="N69" i="20"/>
  <c r="N70" i="20"/>
  <c r="N71" i="20"/>
  <c r="N72" i="20"/>
  <c r="N73" i="20"/>
  <c r="N74" i="20"/>
  <c r="N75" i="20"/>
  <c r="N76" i="20"/>
  <c r="N77" i="20"/>
  <c r="N78" i="20"/>
  <c r="N79" i="20"/>
  <c r="N64" i="20"/>
  <c r="N129" i="20"/>
  <c r="N130" i="20"/>
  <c r="N131" i="20"/>
  <c r="N132" i="20"/>
  <c r="N133" i="20"/>
  <c r="N134" i="20"/>
  <c r="N135" i="20"/>
  <c r="N136" i="20"/>
  <c r="N137" i="20"/>
  <c r="N138" i="20"/>
  <c r="N139" i="20"/>
  <c r="N140" i="20"/>
  <c r="N141" i="20"/>
  <c r="N142" i="20"/>
  <c r="N143" i="20"/>
  <c r="N128" i="20"/>
  <c r="N107" i="20"/>
  <c r="N108" i="20"/>
  <c r="N109" i="20"/>
  <c r="N110" i="20"/>
  <c r="N111" i="20"/>
  <c r="N112" i="20"/>
  <c r="N113" i="20"/>
  <c r="N114" i="20"/>
  <c r="N115" i="20"/>
  <c r="N116" i="20"/>
  <c r="N117" i="20"/>
  <c r="N118" i="20"/>
  <c r="N119" i="20"/>
  <c r="N120" i="20"/>
  <c r="N121" i="20"/>
  <c r="N122" i="20"/>
  <c r="N123" i="20"/>
  <c r="N44" i="20"/>
  <c r="N45" i="20"/>
  <c r="N46" i="20"/>
  <c r="N47" i="20"/>
  <c r="N48" i="20"/>
  <c r="N52" i="20"/>
  <c r="N53" i="20"/>
  <c r="N54" i="20"/>
  <c r="N55" i="20"/>
  <c r="N56" i="20"/>
  <c r="S103" i="20" l="1"/>
  <c r="V103" i="20"/>
  <c r="R103" i="20"/>
  <c r="P103" i="20"/>
  <c r="Q103" i="20"/>
  <c r="N85" i="20"/>
  <c r="N86" i="20"/>
  <c r="N89" i="20"/>
  <c r="N90" i="20"/>
  <c r="N93" i="20"/>
  <c r="N94" i="20"/>
  <c r="N97" i="20"/>
  <c r="N98" i="20"/>
  <c r="N101" i="20"/>
  <c r="N84" i="20"/>
  <c r="N87" i="20"/>
  <c r="N88" i="20"/>
  <c r="N91" i="20"/>
  <c r="N92" i="20"/>
  <c r="N95" i="20"/>
  <c r="N96" i="20"/>
  <c r="N99" i="20"/>
  <c r="N100" i="20"/>
  <c r="N27" i="20"/>
  <c r="N28" i="20"/>
  <c r="N30" i="20"/>
  <c r="N35" i="20"/>
  <c r="N36" i="20"/>
  <c r="N37" i="20"/>
  <c r="N20" i="20"/>
  <c r="N21" i="20"/>
  <c r="N22" i="20"/>
  <c r="N23" i="20"/>
  <c r="N24" i="20"/>
  <c r="N25" i="20"/>
  <c r="N26" i="20"/>
  <c r="N29" i="20"/>
  <c r="N31" i="20"/>
  <c r="N32" i="20"/>
  <c r="N33" i="20"/>
  <c r="N34" i="20"/>
  <c r="AA12" i="16"/>
  <c r="I12" i="16"/>
  <c r="G12" i="16" s="1"/>
  <c r="I48" i="17"/>
  <c r="I81" i="17"/>
  <c r="H81" i="17"/>
  <c r="G81" i="17"/>
  <c r="H48" i="17"/>
  <c r="G48" i="17"/>
  <c r="I79" i="16"/>
  <c r="G79" i="16" s="1"/>
  <c r="N79" i="16"/>
  <c r="X79" i="16"/>
  <c r="AD79" i="16"/>
  <c r="I80" i="16"/>
  <c r="G80" i="16" s="1"/>
  <c r="N80" i="16"/>
  <c r="X80" i="16"/>
  <c r="AD80" i="16"/>
  <c r="T103" i="20" l="1"/>
  <c r="N81" i="16"/>
  <c r="N78" i="16"/>
  <c r="N74" i="16"/>
  <c r="N68" i="16"/>
  <c r="N67" i="16"/>
  <c r="N65" i="16"/>
  <c r="N64" i="16"/>
  <c r="N63" i="16"/>
  <c r="N73" i="16"/>
  <c r="N62" i="16"/>
  <c r="N49" i="16"/>
  <c r="I81" i="16"/>
  <c r="G81" i="16" s="1"/>
  <c r="I78" i="16"/>
  <c r="G78" i="16" s="1"/>
  <c r="I74" i="16"/>
  <c r="G74" i="16" s="1"/>
  <c r="I68" i="16"/>
  <c r="G68" i="16" s="1"/>
  <c r="I67" i="16"/>
  <c r="G67" i="16" s="1"/>
  <c r="I65" i="16"/>
  <c r="G65" i="16" s="1"/>
  <c r="I64" i="16"/>
  <c r="G64" i="16" s="1"/>
  <c r="I63" i="16"/>
  <c r="G63" i="16" s="1"/>
  <c r="I73" i="16"/>
  <c r="G73" i="16" s="1"/>
  <c r="I62" i="16"/>
  <c r="G62" i="16" s="1"/>
  <c r="I49" i="16"/>
  <c r="G49" i="16" s="1"/>
  <c r="I44" i="16"/>
  <c r="G44" i="16" s="1"/>
  <c r="I43" i="16"/>
  <c r="G43" i="16" s="1"/>
  <c r="I42" i="16"/>
  <c r="G42" i="16" s="1"/>
  <c r="I38" i="16"/>
  <c r="G38" i="16" s="1"/>
  <c r="I37" i="16"/>
  <c r="G37" i="16" s="1"/>
  <c r="I36" i="16"/>
  <c r="G36" i="16" s="1"/>
  <c r="A38" i="17" l="1"/>
  <c r="A55" i="14" s="1"/>
  <c r="A35" i="16" s="1"/>
  <c r="A72" i="16" s="1"/>
  <c r="A28" i="17"/>
  <c r="A37" i="14" s="1"/>
  <c r="A24" i="16" s="1"/>
  <c r="A61" i="16" s="1"/>
  <c r="A16" i="17"/>
  <c r="A50" i="17" s="1"/>
  <c r="A127" i="20"/>
  <c r="A105" i="20"/>
  <c r="A83" i="20"/>
  <c r="AC83" i="16"/>
  <c r="AB83" i="16"/>
  <c r="AD78" i="16"/>
  <c r="AD81" i="16"/>
  <c r="AD74" i="16"/>
  <c r="AD73" i="16"/>
  <c r="V83" i="16"/>
  <c r="W83" i="16"/>
  <c r="X74" i="16"/>
  <c r="X78" i="16"/>
  <c r="X81" i="16"/>
  <c r="X73" i="16"/>
  <c r="AB46" i="16"/>
  <c r="AC46" i="16"/>
  <c r="AC33" i="16"/>
  <c r="AD37" i="16"/>
  <c r="AD38" i="16"/>
  <c r="AD42" i="16"/>
  <c r="AD43" i="16"/>
  <c r="AD44" i="16"/>
  <c r="AD36" i="16"/>
  <c r="V46" i="16"/>
  <c r="W46" i="16"/>
  <c r="X46" i="16"/>
  <c r="M46" i="16"/>
  <c r="L46" i="16"/>
  <c r="N36" i="16"/>
  <c r="N37" i="16"/>
  <c r="N38" i="16"/>
  <c r="N42" i="16"/>
  <c r="N43" i="16"/>
  <c r="N44" i="16"/>
  <c r="AB70" i="16"/>
  <c r="AC70" i="16"/>
  <c r="AD64" i="16"/>
  <c r="AD65" i="16"/>
  <c r="AD67" i="16"/>
  <c r="AD68" i="16"/>
  <c r="AD63" i="16"/>
  <c r="AD62" i="16"/>
  <c r="AB33" i="16"/>
  <c r="AD26" i="16"/>
  <c r="AD27" i="16"/>
  <c r="AD28" i="16"/>
  <c r="AD30" i="16"/>
  <c r="AD31" i="16"/>
  <c r="AD25" i="16"/>
  <c r="X26" i="16"/>
  <c r="X27" i="16"/>
  <c r="X28" i="16"/>
  <c r="X30" i="16"/>
  <c r="X31" i="16"/>
  <c r="X25" i="16"/>
  <c r="W33" i="16"/>
  <c r="V33" i="16"/>
  <c r="L33" i="16"/>
  <c r="M33" i="16"/>
  <c r="N26" i="16"/>
  <c r="N27" i="16"/>
  <c r="N28" i="16"/>
  <c r="N30" i="16"/>
  <c r="N31" i="16"/>
  <c r="N25" i="16"/>
  <c r="F33" i="16"/>
  <c r="H33" i="16"/>
  <c r="I26" i="16"/>
  <c r="G26" i="16" s="1"/>
  <c r="I27" i="16"/>
  <c r="G27" i="16" s="1"/>
  <c r="I28" i="16"/>
  <c r="G28" i="16" s="1"/>
  <c r="I30" i="16"/>
  <c r="G30" i="16" s="1"/>
  <c r="I31" i="16"/>
  <c r="G31" i="16" s="1"/>
  <c r="I25" i="16"/>
  <c r="G25" i="16" s="1"/>
  <c r="J33" i="16"/>
  <c r="AC59" i="16"/>
  <c r="AB59" i="16"/>
  <c r="AD49" i="16"/>
  <c r="V22" i="16"/>
  <c r="W22" i="16"/>
  <c r="AB22" i="16"/>
  <c r="AC22" i="16"/>
  <c r="AD12" i="16"/>
  <c r="X12" i="16"/>
  <c r="M22" i="16"/>
  <c r="L22" i="16"/>
  <c r="N12" i="16"/>
  <c r="J22" i="16"/>
  <c r="H22" i="16"/>
  <c r="F22" i="16"/>
  <c r="G22" i="16"/>
  <c r="AD22" i="16" l="1"/>
  <c r="AD83" i="16"/>
  <c r="X22" i="16"/>
  <c r="AD59" i="16"/>
  <c r="A61" i="17"/>
  <c r="A18" i="14"/>
  <c r="A11" i="16" s="1"/>
  <c r="A48" i="16" s="1"/>
  <c r="A71" i="17"/>
  <c r="X83" i="16"/>
  <c r="AD33" i="16"/>
  <c r="AD46" i="16"/>
  <c r="N46" i="16"/>
  <c r="X33" i="16"/>
  <c r="AD70" i="16"/>
  <c r="N33" i="16"/>
  <c r="G33" i="16"/>
  <c r="N22" i="16"/>
  <c r="I33" i="16"/>
  <c r="I22" i="16"/>
  <c r="AZ56" i="14" l="1"/>
  <c r="AZ57" i="14"/>
  <c r="AZ58" i="14"/>
  <c r="AZ59" i="14"/>
  <c r="AZ60" i="14"/>
  <c r="AZ61" i="14"/>
  <c r="AZ62" i="14"/>
  <c r="AZ63" i="14"/>
  <c r="AZ64" i="14"/>
  <c r="AZ65" i="14"/>
  <c r="AZ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U65" i="14"/>
  <c r="AV65" i="14"/>
  <c r="AW65" i="14"/>
  <c r="AX65" i="14"/>
  <c r="AV55" i="14"/>
  <c r="AW55" i="14"/>
  <c r="AX55" i="14"/>
  <c r="AU55" i="14"/>
  <c r="AM67" i="14"/>
  <c r="AN67" i="14"/>
  <c r="AO67" i="14"/>
  <c r="AP67" i="14"/>
  <c r="AR67" i="14"/>
  <c r="AE67" i="14"/>
  <c r="AF67" i="14"/>
  <c r="AG67" i="14"/>
  <c r="AH67" i="14"/>
  <c r="AJ67" i="14"/>
  <c r="Z56" i="14"/>
  <c r="Z57" i="14"/>
  <c r="Z58" i="14"/>
  <c r="Z59" i="14"/>
  <c r="Z60" i="14"/>
  <c r="Z61" i="14"/>
  <c r="Z62" i="14"/>
  <c r="Z63" i="14"/>
  <c r="Z64" i="14"/>
  <c r="Z65" i="14"/>
  <c r="Z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U65" i="14"/>
  <c r="V65" i="14"/>
  <c r="W65" i="14"/>
  <c r="X65" i="14"/>
  <c r="V55" i="14"/>
  <c r="W55" i="14"/>
  <c r="X55" i="14"/>
  <c r="U55" i="14"/>
  <c r="M67" i="14"/>
  <c r="N67" i="14"/>
  <c r="O67" i="14"/>
  <c r="P67" i="14"/>
  <c r="R67" i="14"/>
  <c r="E67" i="14"/>
  <c r="F67" i="14"/>
  <c r="G67" i="14"/>
  <c r="W67" i="14" s="1"/>
  <c r="H67" i="14"/>
  <c r="J67" i="14"/>
  <c r="AZ38" i="14"/>
  <c r="AZ39" i="14"/>
  <c r="AZ40" i="14"/>
  <c r="AZ41" i="14"/>
  <c r="AZ42" i="14"/>
  <c r="AZ43" i="14"/>
  <c r="AZ44" i="14"/>
  <c r="AZ46" i="14"/>
  <c r="AZ47" i="14"/>
  <c r="AZ48" i="14"/>
  <c r="AZ49" i="14"/>
  <c r="AZ37" i="14"/>
  <c r="AU38" i="14"/>
  <c r="AV38" i="14"/>
  <c r="AW38" i="14"/>
  <c r="AX38" i="14"/>
  <c r="AU39" i="14"/>
  <c r="AV39" i="14"/>
  <c r="AW39" i="14"/>
  <c r="AX39" i="14"/>
  <c r="AU40" i="14"/>
  <c r="AV40" i="14"/>
  <c r="AW40" i="14"/>
  <c r="AX40" i="14"/>
  <c r="AU41" i="14"/>
  <c r="AV41" i="14"/>
  <c r="AW41" i="14"/>
  <c r="AX41" i="14"/>
  <c r="AU42" i="14"/>
  <c r="AV42" i="14"/>
  <c r="AW42" i="14"/>
  <c r="AX42" i="14"/>
  <c r="AU43" i="14"/>
  <c r="AV43" i="14"/>
  <c r="AW43" i="14"/>
  <c r="AX43" i="14"/>
  <c r="AU44" i="14"/>
  <c r="AV44" i="14"/>
  <c r="AW44" i="14"/>
  <c r="AX44" i="14"/>
  <c r="AU46" i="14"/>
  <c r="AV46" i="14"/>
  <c r="AW46" i="14"/>
  <c r="AX46" i="14"/>
  <c r="AU47" i="14"/>
  <c r="AV47" i="14"/>
  <c r="AW47" i="14"/>
  <c r="AX47" i="14"/>
  <c r="AU48" i="14"/>
  <c r="AV48" i="14"/>
  <c r="AW48" i="14"/>
  <c r="AX48" i="14"/>
  <c r="AU49" i="14"/>
  <c r="AV49" i="14"/>
  <c r="AW49" i="14"/>
  <c r="AX49" i="14"/>
  <c r="AV37" i="14"/>
  <c r="AW37" i="14"/>
  <c r="AX37" i="14"/>
  <c r="AU37" i="14"/>
  <c r="AM51" i="14"/>
  <c r="AN51" i="14"/>
  <c r="AO51" i="14"/>
  <c r="AP51" i="14"/>
  <c r="AR51" i="14"/>
  <c r="AE51" i="14"/>
  <c r="AF51" i="14"/>
  <c r="AG51" i="14"/>
  <c r="AH51" i="14"/>
  <c r="AJ51" i="14"/>
  <c r="V37" i="14"/>
  <c r="W37" i="14"/>
  <c r="X37" i="14"/>
  <c r="Z37" i="14"/>
  <c r="V38" i="14"/>
  <c r="W38" i="14"/>
  <c r="X38" i="14"/>
  <c r="Z38" i="14"/>
  <c r="V39" i="14"/>
  <c r="W39" i="14"/>
  <c r="X39" i="14"/>
  <c r="Z39" i="14"/>
  <c r="V40" i="14"/>
  <c r="W40" i="14"/>
  <c r="X40" i="14"/>
  <c r="Z40" i="14"/>
  <c r="V41" i="14"/>
  <c r="W41" i="14"/>
  <c r="X41" i="14"/>
  <c r="Z41" i="14"/>
  <c r="V42" i="14"/>
  <c r="W42" i="14"/>
  <c r="X42" i="14"/>
  <c r="Z42" i="14"/>
  <c r="V43" i="14"/>
  <c r="W43" i="14"/>
  <c r="X43" i="14"/>
  <c r="Z43" i="14"/>
  <c r="V44" i="14"/>
  <c r="W44" i="14"/>
  <c r="X44" i="14"/>
  <c r="Z44" i="14"/>
  <c r="V46" i="14"/>
  <c r="W46" i="14"/>
  <c r="X46" i="14"/>
  <c r="Z46" i="14"/>
  <c r="V47" i="14"/>
  <c r="W47" i="14"/>
  <c r="X47" i="14"/>
  <c r="Z47" i="14"/>
  <c r="V48" i="14"/>
  <c r="W48" i="14"/>
  <c r="X48" i="14"/>
  <c r="Z48" i="14"/>
  <c r="V49" i="14"/>
  <c r="W49" i="14"/>
  <c r="X49" i="14"/>
  <c r="Z49" i="14"/>
  <c r="U38" i="14"/>
  <c r="U39" i="14"/>
  <c r="U40" i="14"/>
  <c r="U41" i="14"/>
  <c r="U42" i="14"/>
  <c r="U43" i="14"/>
  <c r="U44" i="14"/>
  <c r="U46" i="14"/>
  <c r="U47" i="14"/>
  <c r="U48" i="14"/>
  <c r="U49" i="14"/>
  <c r="M51" i="14"/>
  <c r="N51" i="14"/>
  <c r="O51" i="14"/>
  <c r="P51" i="14"/>
  <c r="R51" i="14"/>
  <c r="J51" i="14"/>
  <c r="E51" i="14"/>
  <c r="F51" i="14"/>
  <c r="G51" i="14"/>
  <c r="H51" i="14"/>
  <c r="AX67" i="14" l="1"/>
  <c r="AV67" i="14"/>
  <c r="AW67" i="14"/>
  <c r="AU67" i="14"/>
  <c r="AZ51" i="14"/>
  <c r="AW51" i="14"/>
  <c r="AZ67" i="14"/>
  <c r="X51" i="14"/>
  <c r="Z67" i="14"/>
  <c r="X67" i="14"/>
  <c r="V67" i="14"/>
  <c r="U67" i="14"/>
  <c r="AX51" i="14"/>
  <c r="AU51" i="14"/>
  <c r="Z51" i="14"/>
  <c r="W51" i="14"/>
  <c r="V51" i="14"/>
  <c r="U51" i="14"/>
  <c r="AV51" i="14"/>
  <c r="AU19" i="14"/>
  <c r="AV19" i="14"/>
  <c r="AW19" i="14"/>
  <c r="AX19" i="14"/>
  <c r="AZ19" i="14"/>
  <c r="AU20" i="14"/>
  <c r="AV20" i="14"/>
  <c r="AW20" i="14"/>
  <c r="AX20" i="14"/>
  <c r="AZ20" i="14"/>
  <c r="AU21" i="14"/>
  <c r="AV21" i="14"/>
  <c r="AW21" i="14"/>
  <c r="AX21" i="14"/>
  <c r="AZ21" i="14"/>
  <c r="AU22" i="14"/>
  <c r="AV22" i="14"/>
  <c r="AW22" i="14"/>
  <c r="AX22" i="14"/>
  <c r="AZ22" i="14"/>
  <c r="AU23" i="14"/>
  <c r="AV23" i="14"/>
  <c r="AW23" i="14"/>
  <c r="AX23" i="14"/>
  <c r="AZ23"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U29" i="14"/>
  <c r="AV29" i="14"/>
  <c r="AW29" i="14"/>
  <c r="AX29" i="14"/>
  <c r="AZ29" i="14"/>
  <c r="AU31" i="14"/>
  <c r="AV31" i="14"/>
  <c r="AW31" i="14"/>
  <c r="AX31" i="14"/>
  <c r="AZ31" i="14"/>
  <c r="AV18" i="14"/>
  <c r="AW18" i="14"/>
  <c r="AX18" i="14"/>
  <c r="AZ18" i="14"/>
  <c r="AU18" i="14"/>
  <c r="AR33" i="14"/>
  <c r="AP33" i="14" l="1"/>
  <c r="AO33" i="14"/>
  <c r="AN33" i="14"/>
  <c r="AM33" i="14"/>
  <c r="AJ33" i="14"/>
  <c r="AZ33" i="14" s="1"/>
  <c r="AH33" i="14"/>
  <c r="AG33" i="14"/>
  <c r="AF33" i="14"/>
  <c r="AE33" i="14"/>
  <c r="Z19" i="14"/>
  <c r="Z20" i="14"/>
  <c r="Z21" i="14"/>
  <c r="Z22" i="14"/>
  <c r="Z23" i="14"/>
  <c r="Z24" i="14"/>
  <c r="Z25" i="14"/>
  <c r="Z26" i="14"/>
  <c r="Z27" i="14"/>
  <c r="Z28" i="14"/>
  <c r="Z29" i="14"/>
  <c r="Z31" i="14"/>
  <c r="W19" i="14"/>
  <c r="X19" i="14"/>
  <c r="W20" i="14"/>
  <c r="X20" i="14"/>
  <c r="V21" i="14"/>
  <c r="W21" i="14"/>
  <c r="X21" i="14"/>
  <c r="W22" i="14"/>
  <c r="X22" i="14"/>
  <c r="W23" i="14"/>
  <c r="X23" i="14"/>
  <c r="W24" i="14"/>
  <c r="X24" i="14"/>
  <c r="W25" i="14"/>
  <c r="X25" i="14"/>
  <c r="V26" i="14"/>
  <c r="W26" i="14"/>
  <c r="X26" i="14"/>
  <c r="W27" i="14"/>
  <c r="X27" i="14"/>
  <c r="W28" i="14"/>
  <c r="X28" i="14"/>
  <c r="W29" i="14"/>
  <c r="X29" i="14"/>
  <c r="W31" i="14"/>
  <c r="X31" i="14"/>
  <c r="W18" i="14"/>
  <c r="X18" i="14"/>
  <c r="P33" i="14"/>
  <c r="O33" i="14"/>
  <c r="V19" i="14"/>
  <c r="V20" i="14"/>
  <c r="V22" i="14"/>
  <c r="V23" i="14"/>
  <c r="V24" i="14"/>
  <c r="V25" i="14"/>
  <c r="V27" i="14"/>
  <c r="V28" i="14"/>
  <c r="V29" i="14"/>
  <c r="V31" i="14"/>
  <c r="V18" i="14"/>
  <c r="M33" i="14"/>
  <c r="J33" i="14"/>
  <c r="H33" i="14"/>
  <c r="E33" i="14"/>
  <c r="Z18" i="14"/>
  <c r="R33" i="14"/>
  <c r="AU33" i="14" l="1"/>
  <c r="AV33" i="14"/>
  <c r="AW33" i="14"/>
  <c r="AX33" i="14"/>
  <c r="N33" i="14"/>
  <c r="Z33" i="14"/>
  <c r="X33" i="14"/>
  <c r="U33" i="14"/>
  <c r="G33" i="14"/>
  <c r="W33" i="14" s="1"/>
  <c r="F33" i="14"/>
  <c r="F81" i="17"/>
  <c r="O69" i="17"/>
  <c r="F69" i="17"/>
  <c r="O59" i="17"/>
  <c r="F59" i="17"/>
  <c r="F48" i="17"/>
  <c r="O36" i="17"/>
  <c r="F36" i="17"/>
  <c r="O26" i="17"/>
  <c r="F26" i="17"/>
  <c r="V33" i="14" l="1"/>
  <c r="P145" i="20" l="1"/>
  <c r="Q145" i="20"/>
  <c r="R145" i="20"/>
  <c r="S145" i="20"/>
  <c r="T145" i="20"/>
  <c r="V145" i="20"/>
  <c r="V81" i="20"/>
  <c r="S81" i="20"/>
  <c r="R81" i="20"/>
  <c r="T81" i="20"/>
  <c r="Q81" i="20"/>
  <c r="P81" i="20"/>
  <c r="V125" i="20" l="1"/>
  <c r="T125" i="20"/>
  <c r="S125" i="20"/>
  <c r="R125" i="20"/>
  <c r="Q125" i="20"/>
  <c r="P125" i="20"/>
  <c r="R61" i="20" l="1"/>
  <c r="S61" i="20"/>
  <c r="T61" i="20"/>
  <c r="V61" i="20"/>
  <c r="Q61" i="20"/>
  <c r="P61" i="20"/>
  <c r="V39" i="20" l="1"/>
  <c r="S39" i="20"/>
  <c r="R39" i="20"/>
  <c r="Q39" i="20"/>
  <c r="P39" i="20"/>
  <c r="T39" i="20" l="1"/>
  <c r="N145" i="20"/>
  <c r="M145" i="20"/>
  <c r="N81" i="20"/>
  <c r="M81" i="20"/>
  <c r="N125" i="20"/>
  <c r="M125" i="20"/>
  <c r="N61" i="20"/>
  <c r="M61" i="20"/>
  <c r="N103" i="20"/>
  <c r="M103" i="20"/>
  <c r="N39" i="20"/>
  <c r="M39" i="20"/>
  <c r="AU35" i="14" l="1"/>
  <c r="AU53" i="14" s="1"/>
  <c r="AM35" i="14"/>
  <c r="AM53" i="14" s="1"/>
  <c r="U53" i="14"/>
  <c r="U35" i="14"/>
  <c r="M35" i="14"/>
  <c r="M53" i="14" s="1"/>
  <c r="A10" i="16" l="1"/>
  <c r="A10" i="21" s="1"/>
  <c r="A8" i="13" s="1"/>
  <c r="B10" i="10" l="1"/>
  <c r="E53" i="14"/>
  <c r="E35" i="14"/>
</calcChain>
</file>

<file path=xl/sharedStrings.xml><?xml version="1.0" encoding="utf-8"?>
<sst xmlns="http://schemas.openxmlformats.org/spreadsheetml/2006/main" count="18498" uniqueCount="256">
  <si>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</si>
  <si>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</si>
  <si>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</si>
  <si>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</si>
  <si>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</si>
  <si>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</si>
  <si>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</si>
  <si>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</si>
  <si>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</si>
  <si>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</si>
  <si>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</si>
  <si>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</si>
  <si>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</si>
  <si>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</si>
  <si>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</si>
  <si>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</si>
  <si>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</si>
  <si>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</si>
  <si>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</si>
  <si>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</si>
  <si>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</si>
  <si>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</si>
  <si>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</si>
  <si>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</si>
  <si>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</si>
  <si>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</si>
  <si>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</si>
  <si>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</si>
  <si>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</si>
  <si>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</si>
  <si>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</si>
  <si>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</si>
  <si>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</si>
  <si>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</si>
  <si>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</si>
  <si>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</si>
  <si>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</si>
  <si>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</si>
  <si>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</si>
  <si>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</si>
  <si>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</si>
  <si>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</si>
  <si>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</si>
  <si>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</si>
  <si>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</si>
  <si>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</si>
  <si>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</si>
  <si>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</si>
  <si>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</si>
  <si>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</si>
  <si>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</si>
  <si>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</si>
  <si>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</si>
  <si>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</si>
  <si>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</si>
  <si>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</si>
  <si>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</si>
  <si>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</si>
  <si>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</si>
  <si>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</si>
  <si>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</si>
  <si>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</si>
  <si>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</si>
  <si>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</si>
  <si>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</si>
  <si>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</si>
  <si>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</si>
  <si>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</si>
  <si>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</si>
  <si>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</si>
  <si>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</si>
  <si>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</si>
  <si>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</si>
  <si>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</si>
  <si>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</si>
  <si>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</si>
  <si>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</si>
  <si>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</si>
  <si>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</si>
  <si>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</si>
  <si>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</si>
  <si>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</si>
  <si>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</si>
  <si>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</si>
  <si>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</si>
  <si>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</si>
  <si>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</si>
  <si>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</si>
  <si>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</si>
  <si>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</si>
  <si>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</si>
  <si>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</si>
  <si>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</si>
  <si>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</si>
  <si>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</si>
  <si>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</si>
  <si>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</si>
  <si>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</si>
  <si>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</si>
  <si>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</si>
  <si>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</si>
  <si>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</si>
  <si>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</si>
  <si>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</si>
  <si>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</si>
  <si>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</si>
  <si>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</si>
  <si>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</si>
  <si>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</si>
  <si>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</si>
  <si>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</si>
  <si>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</si>
  <si>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</si>
  <si>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</si>
  <si>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</si>
  <si>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</si>
  <si>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</si>
  <si>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</si>
  <si>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</si>
  <si>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</si>
  <si>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</si>
  <si>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</si>
  <si>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</si>
  <si>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</si>
  <si>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</si>
  <si>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</si>
  <si>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</si>
  <si>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</si>
  <si>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</si>
  <si>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</si>
  <si>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</si>
  <si>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</si>
  <si>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</si>
  <si>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</si>
  <si>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</si>
  <si>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</si>
  <si>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</si>
  <si>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</si>
  <si>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</si>
  <si>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</si>
  <si>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</si>
  <si>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</si>
  <si>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</si>
  <si>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</si>
  <si>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</si>
  <si>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</si>
  <si>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</si>
  <si>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</si>
  <si>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</si>
  <si>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</si>
  <si>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</si>
  <si>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</si>
  <si>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</si>
  <si>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</si>
  <si>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</si>
  <si>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</si>
  <si>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</si>
  <si>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</si>
  <si>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</si>
  <si>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</si>
  <si>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</si>
  <si>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</si>
  <si>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</si>
  <si>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</si>
  <si>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</si>
  <si>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</si>
  <si>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</si>
  <si>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</si>
  <si>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</si>
  <si>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</si>
  <si>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</si>
  <si>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</si>
  <si>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</si>
  <si>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</si>
  <si>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</si>
  <si>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</si>
  <si>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</si>
  <si>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</si>
  <si>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</si>
  <si>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</si>
  <si>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</si>
  <si>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</si>
  <si>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</si>
  <si>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</si>
  <si>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</si>
  <si>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</si>
  <si>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</si>
  <si>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</si>
  <si>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</si>
  <si>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</si>
  <si>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</si>
  <si>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</si>
  <si>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</si>
  <si>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</si>
  <si>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</si>
  <si>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</si>
  <si>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</si>
  <si>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</si>
  <si>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</si>
  <si>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</si>
  <si>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</si>
  <si>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</si>
  <si>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</si>
  <si>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</si>
  <si>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</si>
  <si>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</si>
  <si>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</si>
  <si>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</si>
  <si>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</si>
  <si>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</si>
  <si>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</si>
  <si>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</si>
  <si>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</si>
  <si>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</si>
  <si>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</si>
  <si>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</si>
  <si>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</si>
  <si>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</si>
  <si>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</si>
  <si>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</si>
  <si>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</si>
  <si>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</si>
  <si>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</si>
  <si>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JULY 2023</t>
  </si>
  <si>
    <t>July, 2023</t>
  </si>
  <si>
    <t>July, 2022</t>
  </si>
  <si>
    <t>July, 2019</t>
  </si>
  <si>
    <t>July, 2022 Residential Number of Customers that Applied</t>
  </si>
  <si>
    <t>July, 2019
Residential Number of Customers that Applied</t>
  </si>
  <si>
    <t>July, 2022
Number of Residential Customers that Receive Assistance for Arrears</t>
  </si>
  <si>
    <t>July, 2019 
Number of Residential Customers that Receive Assistance for Arrears</t>
  </si>
  <si>
    <t>02207</t>
  </si>
  <si>
    <t>07020</t>
  </si>
  <si>
    <t>07026</t>
  </si>
  <si>
    <t>07027</t>
  </si>
  <si>
    <t>07028</t>
  </si>
  <si>
    <t>07072</t>
  </si>
  <si>
    <t>07083</t>
  </si>
  <si>
    <t>07201</t>
  </si>
  <si>
    <t>07202</t>
  </si>
  <si>
    <t>07203</t>
  </si>
  <si>
    <t>07205</t>
  </si>
  <si>
    <t>07206</t>
  </si>
  <si>
    <t>07207</t>
  </si>
  <si>
    <t>07208</t>
  </si>
  <si>
    <t>07720</t>
  </si>
  <si>
    <t>08801</t>
  </si>
  <si>
    <t>08818</t>
  </si>
  <si>
    <t>07062</t>
  </si>
  <si>
    <t>July, 2023 Residential Number of Customers that Applied</t>
  </si>
  <si>
    <t>July, 2023
Number of Residential Customers that Receive Assistance for Arrears</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</si>
  <si>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</si>
  <si>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</si>
  <si>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</si>
  <si>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Notes: LIHWAP Vendor Agreement signed in August of 2022</t>
  </si>
  <si>
    <t>Submitted: 11/07/2023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</si>
</sst>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1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165" fontId="9" fillId="0" borderId="30" xfId="0" applyNumberFormat="1" applyFont="1" applyBorder="1" applyAlignment="1">
      <alignment horizontal="center"/>
    </xf>
    <xf numFmtId="165" fontId="7" fillId="0" borderId="3" xfId="1" applyNumberFormat="1"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1" width="14.6640625" customWidth="1"/>
    <col min="2" max="2" width="15.109375" customWidth="1"/>
    <col min="3" max="3" width="12.6640625" customWidth="1"/>
    <col min="4" max="4" width="13.109375" customWidth="1"/>
    <col min="5" max="5" width="13.33203125" customWidth="1"/>
    <col min="6" max="16384" width="8.6640625" hidden="1"/>
  </cols>
  <sheetData>
    <row r="1" spans="1:5" x14ac:dyDescent="0.3">
      <c r="A1" s="59" t="s">
        <v>212</v>
      </c>
      <c r="B1" s="1"/>
      <c r="C1" s="1"/>
      <c r="D1" s="1"/>
      <c r="E1" s="1"/>
    </row>
    <row r="2" spans="1:5" x14ac:dyDescent="0.3">
      <c r="A2" s="59" t="s">
        <v>210</v>
      </c>
      <c r="B2" s="1"/>
      <c r="C2" s="1"/>
      <c r="D2" s="1"/>
      <c r="E2" s="1"/>
    </row>
    <row r="3" spans="1:5" x14ac:dyDescent="0.3">
      <c r="A3" s="59" t="s">
        <v>211</v>
      </c>
      <c r="B3" s="1"/>
      <c r="C3" s="1"/>
      <c r="D3" s="1"/>
      <c r="E3" s="1"/>
    </row>
    <row r="4" spans="1:5" x14ac:dyDescent="0.3">
      <c r="A4" s="225" t="s">
        <v>223</v>
      </c>
      <c r="B4" s="1"/>
      <c r="C4" s="1"/>
      <c r="D4" s="1"/>
      <c r="E4" s="1"/>
    </row>
    <row r="5" spans="1:5" x14ac:dyDescent="0.3">
      <c r="A5" s="59" t="s">
        <v>255</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74"/>
  <sheetViews>
    <sheetView zoomScale="80" zoomScaleNormal="80" zoomScaleSheetLayoutView="85" zoomScalePageLayoutView="70" workbookViewId="0">
      <selection activeCell="Q145" sqref="Q145"/>
    </sheetView>
  </sheetViews>
  <sheetFormatPr defaultColWidth="0" defaultRowHeight="13.2" zeroHeight="1" x14ac:dyDescent="0.25"/>
  <cols>
    <col min="1" max="1" width="18" style="4" customWidth="1"/>
    <col min="2" max="11" width="22.44140625" style="5" customWidth="1"/>
    <col min="12" max="12" width="2.5546875" style="4" customWidth="1"/>
    <col min="13" max="13" width="28.109375" style="58" customWidth="1"/>
    <col min="14" max="14" width="26.88671875" style="5" customWidth="1"/>
    <col min="15" max="15" width="2.5546875" style="4" customWidth="1"/>
    <col min="16" max="16" width="22.44140625" style="58" customWidth="1"/>
    <col min="17" max="23" width="22.44140625" style="5" customWidth="1"/>
    <col min="24" max="24" width="2.5546875" style="4" customWidth="1"/>
    <col min="25" max="25" width="21.6640625" style="58" customWidth="1"/>
    <col min="26" max="26" width="23.5546875" style="5" customWidth="1"/>
    <col min="27" max="27" width="5.6640625" style="4" customWidth="1"/>
    <col min="28" max="28" width="16.5546875" style="50" customWidth="1"/>
    <col min="29" max="30" width="16" style="5" customWidth="1"/>
    <col min="31" max="31" width="8.88671875" style="5" customWidth="1"/>
    <col min="32" max="32" width="8.88671875" style="5" hidden="1" customWidth="1"/>
    <col min="33" max="33" width="5.109375" style="4" hidden="1" customWidth="1"/>
    <col min="34" max="36" width="8.88671875" style="74" hidden="1" customWidth="1"/>
    <col min="37" max="37" width="25.88671875" style="74" hidden="1" customWidth="1"/>
    <col min="38" max="38" width="8.109375" style="4" hidden="1" customWidth="1"/>
    <col min="39" max="16382" width="8.88671875" style="5" hidden="1"/>
    <col min="16383" max="16383" width="3.33203125" style="5" hidden="1"/>
    <col min="16384" max="16384" width="14" style="5" hidden="1" customWidth="1"/>
  </cols>
  <sheetData>
    <row r="1" spans="1:38" ht="13.8" thickBot="1" x14ac:dyDescent="0.3">
      <c r="A1" s="142"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 customHeight="1" x14ac:dyDescent="0.25">
      <c r="A2" s="230" t="s">
        <v>2</v>
      </c>
      <c r="B2" s="231"/>
      <c r="C2" s="232"/>
      <c r="D2" s="85"/>
      <c r="E2" s="85"/>
      <c r="F2" s="85"/>
      <c r="G2" s="85"/>
      <c r="H2" s="85"/>
      <c r="I2" s="85"/>
      <c r="J2" s="85"/>
      <c r="K2" s="85"/>
      <c r="L2" s="85"/>
      <c r="M2" s="248" t="s">
        <v>157</v>
      </c>
      <c r="N2" s="249"/>
      <c r="O2" s="64"/>
      <c r="P2" s="239" t="s">
        <v>123</v>
      </c>
      <c r="Q2" s="240"/>
      <c r="R2" s="241"/>
      <c r="S2" s="4"/>
      <c r="T2" s="4"/>
      <c r="U2" s="64"/>
      <c r="V2" s="19"/>
      <c r="W2" s="19"/>
      <c r="X2" s="19"/>
      <c r="Y2" s="230" t="s">
        <v>143</v>
      </c>
      <c r="Z2" s="232"/>
      <c r="AA2" s="81"/>
      <c r="AB2" s="230" t="s">
        <v>7</v>
      </c>
      <c r="AC2" s="231"/>
      <c r="AD2" s="231"/>
      <c r="AE2" s="232"/>
      <c r="AF2" s="74"/>
      <c r="AG2" s="74"/>
      <c r="AL2" s="74"/>
    </row>
    <row r="3" spans="1:38" ht="14.4" customHeight="1" thickBot="1" x14ac:dyDescent="0.3">
      <c r="A3" s="233"/>
      <c r="B3" s="234"/>
      <c r="C3" s="235"/>
      <c r="D3" s="52"/>
      <c r="E3" s="52"/>
      <c r="F3" s="52"/>
      <c r="G3" s="52"/>
      <c r="H3" s="52"/>
      <c r="I3" s="52"/>
      <c r="J3" s="52"/>
      <c r="K3" s="52"/>
      <c r="L3" s="52"/>
      <c r="M3" s="250"/>
      <c r="N3" s="251"/>
      <c r="O3" s="64"/>
      <c r="P3" s="242"/>
      <c r="Q3" s="243"/>
      <c r="R3" s="244"/>
      <c r="S3" s="4"/>
      <c r="T3" s="4"/>
      <c r="U3" s="64"/>
      <c r="V3" s="19"/>
      <c r="W3" s="19"/>
      <c r="X3" s="19"/>
      <c r="Y3" s="236"/>
      <c r="Z3" s="238"/>
      <c r="AA3" s="81"/>
      <c r="AB3" s="236"/>
      <c r="AC3" s="237"/>
      <c r="AD3" s="237"/>
      <c r="AE3" s="238"/>
      <c r="AF3" s="74"/>
      <c r="AG3" s="74"/>
      <c r="AL3" s="74"/>
    </row>
    <row r="4" spans="1:38" ht="14.4" customHeight="1" x14ac:dyDescent="0.25">
      <c r="A4" s="53"/>
      <c r="B4" s="53"/>
      <c r="C4" s="53"/>
      <c r="D4" s="53"/>
      <c r="E4" s="53"/>
      <c r="F4" s="53"/>
      <c r="G4" s="53"/>
      <c r="H4" s="53"/>
      <c r="I4" s="53"/>
      <c r="J4" s="53"/>
      <c r="K4" s="53"/>
      <c r="L4" s="53"/>
      <c r="M4" s="250"/>
      <c r="N4" s="251"/>
      <c r="O4" s="64"/>
      <c r="P4" s="242"/>
      <c r="Q4" s="243"/>
      <c r="R4" s="244"/>
      <c r="S4" s="4"/>
      <c r="T4" s="4"/>
      <c r="U4" s="64"/>
      <c r="V4" s="19"/>
      <c r="W4" s="19"/>
      <c r="X4" s="19"/>
      <c r="Y4" s="236"/>
      <c r="Z4" s="238"/>
      <c r="AA4" s="81"/>
      <c r="AB4" s="236"/>
      <c r="AC4" s="237"/>
      <c r="AD4" s="237"/>
      <c r="AE4" s="238"/>
      <c r="AF4" s="74"/>
      <c r="AG4" s="74"/>
      <c r="AL4" s="74"/>
    </row>
    <row r="5" spans="1:38" ht="15" customHeight="1" thickBot="1" x14ac:dyDescent="0.3">
      <c r="A5" s="6" t="s">
        <v>172</v>
      </c>
      <c r="B5" s="54"/>
      <c r="C5" s="54"/>
      <c r="D5" s="54"/>
      <c r="E5" s="54"/>
      <c r="F5" s="54"/>
      <c r="G5" s="54"/>
      <c r="H5" s="54"/>
      <c r="I5" s="53"/>
      <c r="J5" s="53"/>
      <c r="K5" s="53"/>
      <c r="L5" s="53"/>
      <c r="M5" s="250"/>
      <c r="N5" s="251"/>
      <c r="O5" s="64"/>
      <c r="P5" s="245"/>
      <c r="Q5" s="246"/>
      <c r="R5" s="247"/>
      <c r="S5" s="4"/>
      <c r="T5" s="4"/>
      <c r="U5" s="64"/>
      <c r="V5" s="19"/>
      <c r="W5" s="19"/>
      <c r="X5" s="19"/>
      <c r="Y5" s="236"/>
      <c r="Z5" s="238"/>
      <c r="AA5" s="81"/>
      <c r="AB5" s="233"/>
      <c r="AC5" s="234"/>
      <c r="AD5" s="234"/>
      <c r="AE5" s="235"/>
      <c r="AF5" s="74"/>
      <c r="AG5" s="74"/>
      <c r="AL5" s="74"/>
    </row>
    <row r="6" spans="1:38" ht="15" customHeight="1" thickBot="1" x14ac:dyDescent="0.3">
      <c r="B6" s="4"/>
      <c r="C6" s="4"/>
      <c r="D6" s="4"/>
      <c r="E6" s="4"/>
      <c r="F6" s="4"/>
      <c r="G6" s="4"/>
      <c r="H6" s="4"/>
      <c r="I6" s="53"/>
      <c r="J6" s="53"/>
      <c r="K6" s="53"/>
      <c r="L6" s="53"/>
      <c r="M6" s="252"/>
      <c r="N6" s="253"/>
      <c r="O6" s="64"/>
      <c r="Q6" s="4"/>
      <c r="R6" s="9"/>
      <c r="S6" s="4"/>
      <c r="T6" s="4"/>
      <c r="U6" s="4"/>
      <c r="V6" s="9"/>
      <c r="W6" s="9"/>
      <c r="X6" s="9"/>
      <c r="Y6" s="233"/>
      <c r="Z6" s="235"/>
      <c r="AA6" s="81"/>
      <c r="AB6" s="143"/>
      <c r="AC6" s="74"/>
      <c r="AD6" s="74"/>
      <c r="AE6" s="74"/>
      <c r="AF6" s="74"/>
      <c r="AG6" s="74"/>
      <c r="AL6" s="74"/>
    </row>
    <row r="7" spans="1:38" ht="15" customHeight="1" x14ac:dyDescent="0.25">
      <c r="A7" s="4" t="s">
        <v>251</v>
      </c>
      <c r="B7" s="53"/>
      <c r="C7" s="53"/>
      <c r="D7" s="53"/>
      <c r="E7" s="53"/>
      <c r="F7" s="53"/>
      <c r="G7" s="53"/>
      <c r="H7" s="53"/>
      <c r="I7" s="53"/>
      <c r="J7" s="53"/>
      <c r="K7" s="53"/>
      <c r="L7" s="53"/>
      <c r="M7" s="254" t="s">
        <v>214</v>
      </c>
      <c r="N7" s="255"/>
      <c r="O7" s="64"/>
      <c r="P7" s="50" t="s">
        <v>214</v>
      </c>
      <c r="Q7" s="4"/>
      <c r="R7" s="4"/>
      <c r="S7" s="4"/>
      <c r="T7" s="4"/>
      <c r="U7" s="4"/>
      <c r="V7" s="4"/>
      <c r="W7" s="4"/>
      <c r="Y7" s="140"/>
      <c r="Z7" s="81"/>
      <c r="AA7" s="81"/>
      <c r="AB7" s="258" t="s">
        <v>220</v>
      </c>
      <c r="AC7" s="259"/>
      <c r="AD7" s="259"/>
      <c r="AE7" s="259"/>
      <c r="AF7" s="4"/>
    </row>
    <row r="8" spans="1:38" ht="14.4" customHeight="1" x14ac:dyDescent="0.25">
      <c r="B8" s="53"/>
      <c r="C8" s="53"/>
      <c r="D8" s="53"/>
      <c r="E8" s="53"/>
      <c r="F8" s="53"/>
      <c r="G8" s="53"/>
      <c r="H8" s="53"/>
      <c r="I8" s="53"/>
      <c r="J8" s="53"/>
      <c r="K8" s="53"/>
      <c r="L8" s="53"/>
      <c r="M8" s="256"/>
      <c r="N8" s="257"/>
      <c r="Q8" s="4"/>
      <c r="R8" s="4"/>
      <c r="S8" s="4"/>
      <c r="T8" s="4"/>
      <c r="U8" s="4"/>
      <c r="V8" s="4"/>
      <c r="W8" s="4"/>
      <c r="Y8" s="258" t="s">
        <v>201</v>
      </c>
      <c r="Z8" s="259"/>
      <c r="AA8" s="81"/>
      <c r="AB8" s="258"/>
      <c r="AC8" s="259"/>
      <c r="AD8" s="259"/>
      <c r="AE8" s="259"/>
      <c r="AF8" s="4"/>
    </row>
    <row r="9" spans="1:38" x14ac:dyDescent="0.25">
      <c r="A9" s="53" t="s">
        <v>155</v>
      </c>
      <c r="B9" s="5" t="s">
        <v>156</v>
      </c>
      <c r="C9" s="53"/>
      <c r="D9" s="53"/>
      <c r="E9" s="53"/>
      <c r="F9" s="53"/>
      <c r="G9" s="53"/>
      <c r="H9" s="53"/>
      <c r="I9" s="53"/>
      <c r="J9" s="53"/>
      <c r="K9" s="53"/>
      <c r="L9" s="53"/>
      <c r="M9" s="89"/>
      <c r="N9" s="4"/>
      <c r="P9" s="50"/>
      <c r="Q9" s="4"/>
      <c r="R9" s="4"/>
      <c r="S9" s="4"/>
      <c r="T9" s="4"/>
      <c r="U9" s="4"/>
      <c r="V9" s="4"/>
      <c r="W9" s="4"/>
      <c r="Y9" s="258"/>
      <c r="Z9" s="259"/>
      <c r="AA9" s="81"/>
      <c r="AB9" s="258"/>
      <c r="AC9" s="259"/>
      <c r="AD9" s="259"/>
      <c r="AE9" s="259"/>
      <c r="AF9" s="4"/>
    </row>
    <row r="10" spans="1:38" x14ac:dyDescent="0.25">
      <c r="A10" s="53"/>
      <c r="B10" s="135" t="s">
        <v>165</v>
      </c>
      <c r="C10" s="53"/>
      <c r="D10" s="53"/>
      <c r="E10" s="53"/>
      <c r="F10" s="53"/>
      <c r="G10" s="53"/>
      <c r="H10" s="53"/>
      <c r="I10" s="53"/>
      <c r="J10" s="53"/>
      <c r="K10" s="53"/>
      <c r="L10" s="53"/>
      <c r="M10" s="89"/>
      <c r="N10" s="4"/>
      <c r="P10" s="50"/>
      <c r="Q10" s="4"/>
      <c r="R10" s="4"/>
      <c r="S10" s="4"/>
      <c r="T10" s="4"/>
      <c r="U10" s="4"/>
      <c r="V10" s="4"/>
      <c r="W10" s="4"/>
      <c r="Y10" s="258"/>
      <c r="Z10" s="259"/>
      <c r="AA10" s="81"/>
      <c r="AB10" s="89" t="s">
        <v>155</v>
      </c>
      <c r="AC10" s="5" t="s">
        <v>164</v>
      </c>
      <c r="AD10" s="31"/>
      <c r="AE10" s="4"/>
      <c r="AF10" s="4"/>
    </row>
    <row r="11" spans="1:38" x14ac:dyDescent="0.25">
      <c r="A11" s="53"/>
      <c r="B11" s="135" t="s">
        <v>166</v>
      </c>
      <c r="C11" s="53"/>
      <c r="D11" s="53"/>
      <c r="E11" s="53"/>
      <c r="F11" s="53"/>
      <c r="G11" s="53"/>
      <c r="H11" s="53"/>
      <c r="I11" s="53"/>
      <c r="J11" s="53"/>
      <c r="K11" s="53"/>
      <c r="L11" s="53"/>
      <c r="M11" s="89"/>
      <c r="N11" s="4"/>
      <c r="P11" s="50"/>
      <c r="Q11" s="4"/>
      <c r="R11" s="4"/>
      <c r="S11" s="4"/>
      <c r="T11" s="4"/>
      <c r="U11" s="4"/>
      <c r="V11" s="4"/>
      <c r="W11" s="4"/>
      <c r="Y11" s="258"/>
      <c r="Z11" s="259"/>
      <c r="AA11" s="81"/>
      <c r="AB11" s="89"/>
      <c r="AC11" s="135" t="s">
        <v>170</v>
      </c>
      <c r="AD11" s="4"/>
      <c r="AE11" s="4"/>
      <c r="AF11" s="4"/>
    </row>
    <row r="12" spans="1:38" x14ac:dyDescent="0.25">
      <c r="A12" s="53"/>
      <c r="B12" s="135" t="s">
        <v>160</v>
      </c>
      <c r="C12" s="53"/>
      <c r="D12" s="53"/>
      <c r="E12" s="53"/>
      <c r="F12" s="53"/>
      <c r="G12" s="53"/>
      <c r="H12" s="53"/>
      <c r="I12" s="53"/>
      <c r="J12" s="53"/>
      <c r="K12" s="53"/>
      <c r="L12" s="53"/>
      <c r="M12" s="89"/>
      <c r="N12" s="4"/>
      <c r="P12" s="50"/>
      <c r="Q12" s="4"/>
      <c r="R12" s="4"/>
      <c r="S12" s="4"/>
      <c r="T12" s="4"/>
      <c r="U12" s="4"/>
      <c r="V12" s="4"/>
      <c r="W12" s="4"/>
      <c r="Y12" s="258"/>
      <c r="Z12" s="259"/>
      <c r="AA12" s="81"/>
      <c r="AB12" s="89"/>
      <c r="AC12" s="135" t="s">
        <v>167</v>
      </c>
      <c r="AD12" s="4"/>
      <c r="AE12" s="4"/>
      <c r="AF12" s="4"/>
    </row>
    <row r="13" spans="1:38" x14ac:dyDescent="0.25">
      <c r="A13" s="53"/>
      <c r="B13" s="135" t="s">
        <v>161</v>
      </c>
      <c r="C13" s="53"/>
      <c r="D13" s="53"/>
      <c r="E13" s="53"/>
      <c r="F13" s="53"/>
      <c r="G13" s="53"/>
      <c r="H13" s="53"/>
      <c r="I13" s="53"/>
      <c r="J13" s="53"/>
      <c r="K13" s="53"/>
      <c r="L13" s="53"/>
      <c r="M13" s="89"/>
      <c r="N13" s="4"/>
      <c r="P13" s="50"/>
      <c r="Q13" s="4"/>
      <c r="R13" s="4"/>
      <c r="S13" s="4"/>
      <c r="T13" s="4"/>
      <c r="U13" s="4"/>
      <c r="V13" s="4"/>
      <c r="W13" s="4"/>
      <c r="Y13" s="258"/>
      <c r="Z13" s="259"/>
      <c r="AA13" s="81"/>
      <c r="AC13" s="5" t="s">
        <v>168</v>
      </c>
      <c r="AD13" s="4"/>
      <c r="AE13" s="4"/>
      <c r="AF13" s="4"/>
    </row>
    <row r="14" spans="1:38" x14ac:dyDescent="0.25">
      <c r="A14" s="53"/>
      <c r="B14" s="135"/>
      <c r="C14" s="53"/>
      <c r="D14" s="53"/>
      <c r="E14" s="53"/>
      <c r="F14" s="53"/>
      <c r="G14" s="53"/>
      <c r="H14" s="53"/>
      <c r="I14" s="53"/>
      <c r="J14" s="53"/>
      <c r="K14" s="53"/>
      <c r="L14" s="53"/>
      <c r="M14" s="89"/>
      <c r="N14" s="4"/>
      <c r="P14" s="50"/>
      <c r="Q14" s="4"/>
      <c r="R14" s="4"/>
      <c r="S14" s="4"/>
      <c r="T14" s="4"/>
      <c r="U14" s="4"/>
      <c r="V14" s="4"/>
      <c r="W14" s="4"/>
      <c r="Y14" s="258"/>
      <c r="Z14" s="259"/>
      <c r="AA14" s="81"/>
      <c r="AC14" s="135" t="s">
        <v>169</v>
      </c>
      <c r="AD14" s="4"/>
      <c r="AE14" s="4"/>
      <c r="AF14" s="4"/>
    </row>
    <row r="15" spans="1:38" x14ac:dyDescent="0.25">
      <c r="B15" s="53"/>
      <c r="C15" s="53"/>
      <c r="D15" s="53"/>
      <c r="E15" s="53"/>
      <c r="F15" s="53"/>
      <c r="G15" s="53"/>
      <c r="H15" s="53"/>
      <c r="I15" s="53"/>
      <c r="J15" s="53"/>
      <c r="K15" s="116" t="s">
        <v>125</v>
      </c>
      <c r="L15" s="53"/>
      <c r="M15" s="89"/>
      <c r="N15" s="116"/>
      <c r="P15" s="50"/>
      <c r="Q15" s="4"/>
      <c r="R15" s="4"/>
      <c r="S15" s="4"/>
      <c r="T15" s="4"/>
      <c r="U15" s="4"/>
      <c r="V15" s="4"/>
      <c r="W15" s="116" t="s">
        <v>125</v>
      </c>
      <c r="Y15" s="258"/>
      <c r="Z15" s="259"/>
      <c r="AA15" s="116"/>
      <c r="AC15" s="135" t="s">
        <v>171</v>
      </c>
      <c r="AD15" s="4"/>
      <c r="AE15" s="4"/>
      <c r="AF15" s="4"/>
    </row>
    <row r="16" spans="1:38" x14ac:dyDescent="0.25">
      <c r="B16" s="53"/>
      <c r="C16" s="53"/>
      <c r="D16" s="53"/>
      <c r="E16" s="53"/>
      <c r="F16" s="53"/>
      <c r="G16" s="53"/>
      <c r="H16" s="53"/>
      <c r="I16" s="53"/>
      <c r="J16" s="53"/>
      <c r="K16" s="53"/>
      <c r="L16" s="53"/>
      <c r="M16" s="89"/>
      <c r="N16" s="4"/>
      <c r="P16" s="50"/>
      <c r="Q16" s="4"/>
      <c r="R16" s="4"/>
      <c r="S16" s="4"/>
      <c r="T16" s="4"/>
      <c r="U16" s="4"/>
      <c r="V16" s="4"/>
      <c r="W16" s="4"/>
      <c r="Y16" s="258"/>
      <c r="Z16" s="259"/>
      <c r="AC16" s="4"/>
      <c r="AD16" s="4"/>
      <c r="AE16" s="4"/>
      <c r="AF16" s="4"/>
    </row>
    <row r="17" spans="1:32" x14ac:dyDescent="0.25">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58"/>
      <c r="Z17" s="259"/>
      <c r="AB17" s="89"/>
      <c r="AC17" s="4"/>
      <c r="AD17" s="4"/>
      <c r="AE17" s="4"/>
      <c r="AF17" s="4"/>
    </row>
    <row r="18" spans="1:32" ht="79.2" x14ac:dyDescent="0.25">
      <c r="A18" s="145" t="s">
        <v>192</v>
      </c>
      <c r="B18" s="4"/>
      <c r="C18" s="4"/>
      <c r="D18" s="4"/>
      <c r="E18" s="4"/>
      <c r="F18" s="4"/>
      <c r="G18" s="88" t="s">
        <v>154</v>
      </c>
      <c r="H18" s="4"/>
      <c r="I18" s="88" t="s">
        <v>154</v>
      </c>
      <c r="J18" s="4"/>
      <c r="K18" s="4"/>
      <c r="M18" s="83" t="s">
        <v>23</v>
      </c>
      <c r="N18" s="88" t="s">
        <v>154</v>
      </c>
      <c r="O18" s="86"/>
      <c r="P18" s="87" t="s">
        <v>23</v>
      </c>
      <c r="Q18" s="88" t="s">
        <v>154</v>
      </c>
      <c r="R18" s="87" t="s">
        <v>23</v>
      </c>
      <c r="S18" s="88" t="s">
        <v>154</v>
      </c>
      <c r="T18" s="87" t="s">
        <v>23</v>
      </c>
      <c r="U18" s="88" t="s">
        <v>154</v>
      </c>
      <c r="V18" s="87" t="s">
        <v>23</v>
      </c>
      <c r="W18" s="88" t="s">
        <v>154</v>
      </c>
      <c r="X18" s="86"/>
      <c r="Y18" s="50"/>
      <c r="Z18" s="4"/>
      <c r="AB18" s="136"/>
      <c r="AC18" s="4"/>
      <c r="AD18" s="4"/>
      <c r="AE18" s="4"/>
      <c r="AF18" s="4"/>
    </row>
    <row r="19" spans="1:32" ht="57.75" customHeight="1" x14ac:dyDescent="0.25">
      <c r="A19" s="226" t="s">
        <v>224</v>
      </c>
      <c r="B19" s="78" t="s">
        <v>15</v>
      </c>
      <c r="C19" s="78" t="s">
        <v>16</v>
      </c>
      <c r="D19" s="78" t="s">
        <v>104</v>
      </c>
      <c r="E19" s="78" t="s">
        <v>17</v>
      </c>
      <c r="F19" s="78" t="s">
        <v>153</v>
      </c>
      <c r="G19" s="78" t="s">
        <v>153</v>
      </c>
      <c r="H19" s="78" t="s">
        <v>159</v>
      </c>
      <c r="I19" s="78" t="s">
        <v>159</v>
      </c>
      <c r="J19" s="78" t="s">
        <v>162</v>
      </c>
      <c r="K19" s="78" t="s">
        <v>163</v>
      </c>
      <c r="L19" s="61"/>
      <c r="M19" s="68" t="s">
        <v>189</v>
      </c>
      <c r="N19" s="68" t="s">
        <v>190</v>
      </c>
      <c r="O19" s="71"/>
      <c r="P19" s="68" t="s">
        <v>193</v>
      </c>
      <c r="Q19" s="68" t="s">
        <v>194</v>
      </c>
      <c r="R19" s="68" t="s">
        <v>195</v>
      </c>
      <c r="S19" s="68" t="s">
        <v>196</v>
      </c>
      <c r="T19" s="68" t="s">
        <v>197</v>
      </c>
      <c r="U19" s="68" t="s">
        <v>198</v>
      </c>
      <c r="V19" s="68" t="s">
        <v>199</v>
      </c>
      <c r="W19" s="68" t="s">
        <v>200</v>
      </c>
      <c r="X19" s="71"/>
      <c r="Y19" s="49" t="s">
        <v>117</v>
      </c>
      <c r="Z19" s="49" t="s">
        <v>118</v>
      </c>
      <c r="AB19" s="49" t="s">
        <v>132</v>
      </c>
      <c r="AC19" s="49" t="s">
        <v>133</v>
      </c>
      <c r="AD19" s="49" t="s">
        <v>134</v>
      </c>
      <c r="AE19" s="4"/>
      <c r="AF19" s="4"/>
    </row>
    <row r="20" spans="1:32" x14ac:dyDescent="0.25">
      <c r="A20" s="55"/>
      <c r="B20" s="11"/>
      <c r="C20" s="11" t="s">
        <v>192</v>
      </c>
      <c r="D20" s="11"/>
      <c r="E20" s="162">
        <v>0</v>
      </c>
      <c r="F20" s="11"/>
      <c r="G20" s="11"/>
      <c r="H20" s="11"/>
      <c r="I20" s="11"/>
      <c r="J20" s="11"/>
      <c r="K20" s="11"/>
      <c r="M20" s="11">
        <v>48</v>
      </c>
      <c r="N20" s="11">
        <f>M20</f>
        <v>48</v>
      </c>
      <c r="P20" s="166">
        <v>989.85</v>
      </c>
      <c r="Q20" s="166">
        <v>1425.45</v>
      </c>
      <c r="R20" s="166">
        <v>260.58999999999997</v>
      </c>
      <c r="S20" s="166">
        <v>292.76</v>
      </c>
      <c r="T20" s="11">
        <v>191</v>
      </c>
      <c r="U20" s="11" t="s">
        <v>191</v>
      </c>
      <c r="V20" s="11">
        <v>49</v>
      </c>
      <c r="W20" s="11" t="s">
        <v>191</v>
      </c>
      <c r="Y20" s="11"/>
      <c r="Z20" s="11"/>
      <c r="AB20" s="11"/>
      <c r="AC20" s="11"/>
      <c r="AD20" s="11"/>
      <c r="AE20" s="4"/>
      <c r="AF20" s="4"/>
    </row>
    <row r="21" spans="1:32" x14ac:dyDescent="0.25">
      <c r="A21" s="55"/>
      <c r="B21" s="11"/>
      <c r="C21" s="11" t="s">
        <v>192</v>
      </c>
      <c r="D21" s="11"/>
      <c r="E21" s="11" t="s">
        <v>231</v>
      </c>
      <c r="F21" s="11"/>
      <c r="G21" s="11"/>
      <c r="H21" s="11"/>
      <c r="I21" s="11"/>
      <c r="J21" s="11"/>
      <c r="K21" s="11"/>
      <c r="M21" s="11">
        <v>0</v>
      </c>
      <c r="N21" s="11">
        <f t="shared" ref="N21:N37" si="0">M21</f>
        <v>0</v>
      </c>
      <c r="P21" s="165">
        <v>0</v>
      </c>
      <c r="Q21" s="165">
        <v>0</v>
      </c>
      <c r="R21" s="165">
        <v>0</v>
      </c>
      <c r="S21" s="165">
        <v>0</v>
      </c>
      <c r="T21" s="11">
        <v>0</v>
      </c>
      <c r="U21" s="11" t="s">
        <v>191</v>
      </c>
      <c r="V21" s="11">
        <v>0</v>
      </c>
      <c r="W21" s="11" t="s">
        <v>191</v>
      </c>
      <c r="Y21" s="11"/>
      <c r="Z21" s="11"/>
      <c r="AB21" s="11"/>
      <c r="AC21" s="11"/>
      <c r="AD21" s="11"/>
      <c r="AE21" s="4"/>
      <c r="AF21" s="4"/>
    </row>
    <row r="22" spans="1:32" x14ac:dyDescent="0.25">
      <c r="A22" s="55"/>
      <c r="B22" s="11"/>
      <c r="C22" s="11" t="s">
        <v>192</v>
      </c>
      <c r="D22" s="11"/>
      <c r="E22" s="11" t="s">
        <v>232</v>
      </c>
      <c r="F22" s="11"/>
      <c r="G22" s="11"/>
      <c r="H22" s="11"/>
      <c r="I22" s="11"/>
      <c r="J22" s="11"/>
      <c r="K22" s="11"/>
      <c r="M22" s="11">
        <v>1</v>
      </c>
      <c r="N22" s="11">
        <f t="shared" si="0"/>
        <v>1</v>
      </c>
      <c r="P22" s="165">
        <v>0</v>
      </c>
      <c r="Q22" s="165">
        <v>0</v>
      </c>
      <c r="R22" s="165">
        <v>0</v>
      </c>
      <c r="S22" s="165">
        <v>0</v>
      </c>
      <c r="T22" s="11">
        <v>0</v>
      </c>
      <c r="U22" s="11" t="s">
        <v>191</v>
      </c>
      <c r="V22" s="11">
        <v>0</v>
      </c>
      <c r="W22" s="11" t="s">
        <v>191</v>
      </c>
      <c r="Y22" s="11"/>
      <c r="Z22" s="11"/>
      <c r="AB22" s="11"/>
      <c r="AC22" s="11"/>
      <c r="AD22" s="11"/>
      <c r="AE22" s="4"/>
      <c r="AF22" s="4"/>
    </row>
    <row r="23" spans="1:32" x14ac:dyDescent="0.25">
      <c r="A23" s="55"/>
      <c r="B23" s="11"/>
      <c r="C23" s="11" t="s">
        <v>192</v>
      </c>
      <c r="D23" s="11"/>
      <c r="E23" s="11" t="s">
        <v>233</v>
      </c>
      <c r="F23" s="11"/>
      <c r="G23" s="11"/>
      <c r="H23" s="11"/>
      <c r="I23" s="11"/>
      <c r="J23" s="11"/>
      <c r="K23" s="11"/>
      <c r="M23" s="11">
        <v>2</v>
      </c>
      <c r="N23" s="11">
        <f t="shared" si="0"/>
        <v>2</v>
      </c>
      <c r="P23" s="165">
        <v>0</v>
      </c>
      <c r="Q23" s="165">
        <v>0</v>
      </c>
      <c r="R23" s="165">
        <v>0</v>
      </c>
      <c r="S23" s="165">
        <v>0</v>
      </c>
      <c r="T23" s="11">
        <v>0</v>
      </c>
      <c r="U23" s="11" t="s">
        <v>191</v>
      </c>
      <c r="V23" s="11">
        <v>0</v>
      </c>
      <c r="W23" s="11" t="s">
        <v>191</v>
      </c>
      <c r="Y23" s="11"/>
      <c r="Z23" s="11"/>
      <c r="AB23" s="11"/>
      <c r="AC23" s="11"/>
      <c r="AD23" s="11"/>
      <c r="AE23" s="4"/>
      <c r="AF23" s="4"/>
    </row>
    <row r="24" spans="1:32" x14ac:dyDescent="0.25">
      <c r="A24" s="55"/>
      <c r="B24" s="11"/>
      <c r="C24" s="11" t="s">
        <v>192</v>
      </c>
      <c r="D24" s="11"/>
      <c r="E24" s="11" t="s">
        <v>234</v>
      </c>
      <c r="F24" s="11"/>
      <c r="G24" s="11"/>
      <c r="H24" s="11"/>
      <c r="I24" s="11"/>
      <c r="J24" s="11"/>
      <c r="K24" s="11"/>
      <c r="M24" s="11">
        <v>2</v>
      </c>
      <c r="N24" s="11">
        <f t="shared" si="0"/>
        <v>2</v>
      </c>
      <c r="P24" s="165">
        <v>0</v>
      </c>
      <c r="Q24" s="165">
        <v>0</v>
      </c>
      <c r="R24" s="165">
        <v>0</v>
      </c>
      <c r="S24" s="165">
        <v>0</v>
      </c>
      <c r="T24" s="11">
        <v>0</v>
      </c>
      <c r="U24" s="11" t="s">
        <v>191</v>
      </c>
      <c r="V24" s="11">
        <v>0</v>
      </c>
      <c r="W24" s="11" t="s">
        <v>191</v>
      </c>
      <c r="Y24" s="11"/>
      <c r="Z24" s="11"/>
      <c r="AB24" s="11"/>
      <c r="AC24" s="11"/>
      <c r="AD24" s="11"/>
      <c r="AE24" s="4"/>
      <c r="AF24" s="4"/>
    </row>
    <row r="25" spans="1:32" x14ac:dyDescent="0.25">
      <c r="A25" s="55"/>
      <c r="B25" s="11"/>
      <c r="C25" s="11" t="s">
        <v>192</v>
      </c>
      <c r="D25" s="11"/>
      <c r="E25" s="11" t="s">
        <v>235</v>
      </c>
      <c r="F25" s="11"/>
      <c r="G25" s="11"/>
      <c r="H25" s="11"/>
      <c r="I25" s="11"/>
      <c r="J25" s="11"/>
      <c r="K25" s="11"/>
      <c r="M25" s="11">
        <v>2</v>
      </c>
      <c r="N25" s="11">
        <f t="shared" si="0"/>
        <v>2</v>
      </c>
      <c r="P25" s="165">
        <v>333.91</v>
      </c>
      <c r="Q25" s="165">
        <v>0</v>
      </c>
      <c r="R25" s="165">
        <v>333.91</v>
      </c>
      <c r="S25" s="165">
        <v>0</v>
      </c>
      <c r="T25" s="11">
        <v>0</v>
      </c>
      <c r="U25" s="11" t="s">
        <v>191</v>
      </c>
      <c r="V25" s="11">
        <v>0</v>
      </c>
      <c r="W25" s="11" t="s">
        <v>191</v>
      </c>
      <c r="Y25" s="11"/>
      <c r="Z25" s="11"/>
      <c r="AB25" s="11"/>
      <c r="AC25" s="11"/>
      <c r="AD25" s="11"/>
      <c r="AE25" s="4"/>
      <c r="AF25" s="4"/>
    </row>
    <row r="26" spans="1:32" x14ac:dyDescent="0.25">
      <c r="A26" s="55"/>
      <c r="B26" s="11"/>
      <c r="C26" s="11" t="s">
        <v>192</v>
      </c>
      <c r="D26" s="11"/>
      <c r="E26" s="11" t="s">
        <v>236</v>
      </c>
      <c r="F26" s="11"/>
      <c r="G26" s="11"/>
      <c r="H26" s="11"/>
      <c r="I26" s="11"/>
      <c r="J26" s="11"/>
      <c r="K26" s="11"/>
      <c r="M26" s="11">
        <v>0</v>
      </c>
      <c r="N26" s="11">
        <f t="shared" si="0"/>
        <v>0</v>
      </c>
      <c r="P26" s="165">
        <v>0</v>
      </c>
      <c r="Q26" s="165">
        <v>0</v>
      </c>
      <c r="R26" s="165">
        <v>0</v>
      </c>
      <c r="S26" s="165">
        <v>0</v>
      </c>
      <c r="T26" s="11">
        <v>0</v>
      </c>
      <c r="U26" s="11" t="s">
        <v>191</v>
      </c>
      <c r="V26" s="11">
        <v>0</v>
      </c>
      <c r="W26" s="11" t="s">
        <v>191</v>
      </c>
      <c r="Y26" s="11"/>
      <c r="Z26" s="11"/>
      <c r="AB26" s="11"/>
      <c r="AC26" s="11"/>
      <c r="AD26" s="11"/>
      <c r="AE26" s="4"/>
      <c r="AF26" s="4"/>
    </row>
    <row r="27" spans="1:32" x14ac:dyDescent="0.25">
      <c r="A27" s="55"/>
      <c r="B27" s="11"/>
      <c r="C27" s="11" t="s">
        <v>192</v>
      </c>
      <c r="D27" s="11"/>
      <c r="E27" s="11" t="s">
        <v>237</v>
      </c>
      <c r="F27" s="11"/>
      <c r="G27" s="11"/>
      <c r="H27" s="11"/>
      <c r="I27" s="11"/>
      <c r="J27" s="11"/>
      <c r="K27" s="11"/>
      <c r="M27" s="11">
        <v>0</v>
      </c>
      <c r="N27" s="11">
        <f t="shared" si="0"/>
        <v>0</v>
      </c>
      <c r="P27" s="165">
        <v>0</v>
      </c>
      <c r="Q27" s="165">
        <v>0</v>
      </c>
      <c r="R27" s="165">
        <v>0</v>
      </c>
      <c r="S27" s="165">
        <v>0</v>
      </c>
      <c r="T27" s="11">
        <v>0</v>
      </c>
      <c r="U27" s="11" t="s">
        <v>191</v>
      </c>
      <c r="V27" s="11">
        <v>0</v>
      </c>
      <c r="W27" s="11" t="s">
        <v>191</v>
      </c>
      <c r="Y27" s="11"/>
      <c r="Z27" s="11"/>
      <c r="AB27" s="11"/>
      <c r="AC27" s="11"/>
      <c r="AD27" s="11"/>
      <c r="AE27" s="4"/>
      <c r="AF27" s="4"/>
    </row>
    <row r="28" spans="1:32" x14ac:dyDescent="0.25">
      <c r="A28" s="55"/>
      <c r="B28" s="11"/>
      <c r="C28" s="11" t="s">
        <v>192</v>
      </c>
      <c r="D28" s="11"/>
      <c r="E28" s="11" t="s">
        <v>238</v>
      </c>
      <c r="F28" s="11"/>
      <c r="G28" s="11"/>
      <c r="H28" s="11"/>
      <c r="I28" s="11"/>
      <c r="J28" s="11"/>
      <c r="K28" s="11"/>
      <c r="M28" s="11">
        <v>489</v>
      </c>
      <c r="N28" s="11">
        <f t="shared" si="0"/>
        <v>489</v>
      </c>
      <c r="P28" s="165">
        <v>1034.24</v>
      </c>
      <c r="Q28" s="165">
        <v>1392.84</v>
      </c>
      <c r="R28" s="165">
        <v>262.79000000000002</v>
      </c>
      <c r="S28" s="165">
        <v>248.24</v>
      </c>
      <c r="T28" s="11">
        <v>192</v>
      </c>
      <c r="U28" s="11" t="s">
        <v>191</v>
      </c>
      <c r="V28" s="11">
        <v>50</v>
      </c>
      <c r="W28" s="11" t="s">
        <v>191</v>
      </c>
      <c r="Y28" s="11"/>
      <c r="Z28" s="11"/>
      <c r="AB28" s="11"/>
      <c r="AC28" s="11"/>
      <c r="AD28" s="11"/>
      <c r="AE28" s="4"/>
      <c r="AF28" s="4"/>
    </row>
    <row r="29" spans="1:32" x14ac:dyDescent="0.25">
      <c r="A29" s="55"/>
      <c r="B29" s="11"/>
      <c r="C29" s="11" t="s">
        <v>192</v>
      </c>
      <c r="D29" s="11"/>
      <c r="E29" s="11" t="s">
        <v>239</v>
      </c>
      <c r="F29" s="11"/>
      <c r="G29" s="11"/>
      <c r="H29" s="11"/>
      <c r="I29" s="11"/>
      <c r="J29" s="11"/>
      <c r="K29" s="11"/>
      <c r="M29" s="11">
        <v>112</v>
      </c>
      <c r="N29" s="11">
        <f t="shared" si="0"/>
        <v>112</v>
      </c>
      <c r="P29" s="165">
        <v>308.33</v>
      </c>
      <c r="Q29" s="165">
        <v>327.92</v>
      </c>
      <c r="R29" s="165">
        <v>212.91</v>
      </c>
      <c r="S29" s="165">
        <v>213.47</v>
      </c>
      <c r="T29" s="11">
        <v>56</v>
      </c>
      <c r="U29" s="11" t="s">
        <v>191</v>
      </c>
      <c r="V29" s="11">
        <v>40</v>
      </c>
      <c r="W29" s="11" t="s">
        <v>191</v>
      </c>
      <c r="Y29" s="11"/>
      <c r="Z29" s="11"/>
      <c r="AB29" s="11"/>
      <c r="AC29" s="11"/>
      <c r="AD29" s="11"/>
      <c r="AE29" s="4"/>
      <c r="AF29" s="4"/>
    </row>
    <row r="30" spans="1:32" x14ac:dyDescent="0.25">
      <c r="A30" s="55"/>
      <c r="B30" s="11"/>
      <c r="C30" s="11" t="s">
        <v>192</v>
      </c>
      <c r="D30" s="11"/>
      <c r="E30" s="11" t="s">
        <v>240</v>
      </c>
      <c r="F30" s="11"/>
      <c r="G30" s="11"/>
      <c r="H30" s="11"/>
      <c r="I30" s="11"/>
      <c r="J30" s="11"/>
      <c r="K30" s="11"/>
      <c r="M30" s="11">
        <v>12</v>
      </c>
      <c r="N30" s="11">
        <f t="shared" si="0"/>
        <v>12</v>
      </c>
      <c r="P30" s="165">
        <v>221.2</v>
      </c>
      <c r="Q30" s="165">
        <v>212.98</v>
      </c>
      <c r="R30" s="165">
        <v>191.72</v>
      </c>
      <c r="S30" s="165">
        <v>180.48</v>
      </c>
      <c r="T30" s="11">
        <v>43</v>
      </c>
      <c r="U30" s="11" t="s">
        <v>191</v>
      </c>
      <c r="V30" s="11">
        <v>37</v>
      </c>
      <c r="W30" s="11" t="s">
        <v>191</v>
      </c>
      <c r="Y30" s="11"/>
      <c r="Z30" s="11"/>
      <c r="AB30" s="11"/>
      <c r="AC30" s="11"/>
      <c r="AD30" s="11"/>
      <c r="AE30" s="4"/>
      <c r="AF30" s="4"/>
    </row>
    <row r="31" spans="1:32" x14ac:dyDescent="0.25">
      <c r="A31" s="55"/>
      <c r="B31" s="11"/>
      <c r="C31" s="11" t="s">
        <v>192</v>
      </c>
      <c r="D31" s="11"/>
      <c r="E31" s="11" t="s">
        <v>241</v>
      </c>
      <c r="F31" s="11"/>
      <c r="G31" s="11"/>
      <c r="H31" s="11"/>
      <c r="I31" s="11"/>
      <c r="J31" s="11"/>
      <c r="K31" s="11"/>
      <c r="M31" s="11">
        <v>0</v>
      </c>
      <c r="N31" s="11">
        <f t="shared" si="0"/>
        <v>0</v>
      </c>
      <c r="P31" s="165">
        <v>0</v>
      </c>
      <c r="Q31" s="165">
        <v>0</v>
      </c>
      <c r="R31" s="165">
        <v>0</v>
      </c>
      <c r="S31" s="165">
        <v>0</v>
      </c>
      <c r="T31" s="11">
        <v>0</v>
      </c>
      <c r="U31" s="11" t="s">
        <v>191</v>
      </c>
      <c r="V31" s="11">
        <v>0</v>
      </c>
      <c r="W31" s="11" t="s">
        <v>191</v>
      </c>
      <c r="Y31" s="11"/>
      <c r="Z31" s="11"/>
      <c r="AB31" s="11"/>
      <c r="AC31" s="11"/>
      <c r="AD31" s="11"/>
      <c r="AE31" s="4"/>
      <c r="AF31" s="4"/>
    </row>
    <row r="32" spans="1:32" x14ac:dyDescent="0.25">
      <c r="A32" s="55"/>
      <c r="B32" s="11"/>
      <c r="C32" s="11" t="s">
        <v>192</v>
      </c>
      <c r="D32" s="11"/>
      <c r="E32" s="11" t="s">
        <v>242</v>
      </c>
      <c r="F32" s="11"/>
      <c r="G32" s="11"/>
      <c r="H32" s="11"/>
      <c r="I32" s="11"/>
      <c r="J32" s="11"/>
      <c r="K32" s="11"/>
      <c r="M32" s="11">
        <v>157</v>
      </c>
      <c r="N32" s="11">
        <f t="shared" si="0"/>
        <v>157</v>
      </c>
      <c r="P32" s="165">
        <v>363.06</v>
      </c>
      <c r="Q32" s="165">
        <v>356.11</v>
      </c>
      <c r="R32" s="165">
        <v>249.12</v>
      </c>
      <c r="S32" s="165">
        <v>233.72</v>
      </c>
      <c r="T32" s="11">
        <v>62</v>
      </c>
      <c r="U32" s="11" t="s">
        <v>191</v>
      </c>
      <c r="V32" s="11">
        <v>48</v>
      </c>
      <c r="W32" s="11" t="s">
        <v>191</v>
      </c>
      <c r="Y32" s="11"/>
      <c r="Z32" s="11"/>
      <c r="AB32" s="11"/>
      <c r="AC32" s="11"/>
      <c r="AD32" s="11"/>
      <c r="AE32" s="4"/>
      <c r="AF32" s="4"/>
    </row>
    <row r="33" spans="1:37" x14ac:dyDescent="0.25">
      <c r="A33" s="55"/>
      <c r="B33" s="11"/>
      <c r="C33" s="11" t="s">
        <v>192</v>
      </c>
      <c r="D33" s="11"/>
      <c r="E33" s="11" t="s">
        <v>243</v>
      </c>
      <c r="F33" s="11"/>
      <c r="G33" s="11"/>
      <c r="H33" s="11"/>
      <c r="I33" s="11"/>
      <c r="J33" s="11"/>
      <c r="K33" s="11"/>
      <c r="M33" s="11">
        <v>16660</v>
      </c>
      <c r="N33" s="11">
        <f t="shared" si="0"/>
        <v>16660</v>
      </c>
      <c r="P33" s="165">
        <v>252.81</v>
      </c>
      <c r="Q33" s="165">
        <v>268.8</v>
      </c>
      <c r="R33" s="165">
        <v>172.69</v>
      </c>
      <c r="S33" s="165">
        <v>163.54</v>
      </c>
      <c r="T33" s="11">
        <v>49</v>
      </c>
      <c r="U33" s="11" t="s">
        <v>191</v>
      </c>
      <c r="V33" s="11">
        <v>33</v>
      </c>
      <c r="W33" s="11" t="s">
        <v>191</v>
      </c>
      <c r="Y33" s="11"/>
      <c r="Z33" s="11"/>
      <c r="AB33" s="11"/>
      <c r="AC33" s="11"/>
      <c r="AD33" s="11"/>
      <c r="AE33" s="4"/>
      <c r="AF33" s="4"/>
    </row>
    <row r="34" spans="1:37" x14ac:dyDescent="0.25">
      <c r="A34" s="55"/>
      <c r="B34" s="11"/>
      <c r="C34" s="11" t="s">
        <v>192</v>
      </c>
      <c r="D34" s="11"/>
      <c r="E34" s="11" t="s">
        <v>244</v>
      </c>
      <c r="F34" s="11"/>
      <c r="G34" s="11"/>
      <c r="H34" s="11"/>
      <c r="I34" s="11"/>
      <c r="J34" s="11"/>
      <c r="K34" s="11"/>
      <c r="M34" s="11">
        <v>203</v>
      </c>
      <c r="N34" s="11">
        <f t="shared" si="0"/>
        <v>203</v>
      </c>
      <c r="P34" s="165">
        <v>417.35</v>
      </c>
      <c r="Q34" s="165">
        <v>402.44</v>
      </c>
      <c r="R34" s="165">
        <v>209.52</v>
      </c>
      <c r="S34" s="165">
        <v>210.13</v>
      </c>
      <c r="T34" s="11">
        <v>73</v>
      </c>
      <c r="U34" s="11" t="s">
        <v>191</v>
      </c>
      <c r="V34" s="11">
        <v>41</v>
      </c>
      <c r="W34" s="11" t="s">
        <v>191</v>
      </c>
      <c r="Y34" s="11"/>
      <c r="Z34" s="11"/>
      <c r="AB34" s="11"/>
      <c r="AC34" s="11"/>
      <c r="AD34" s="11"/>
      <c r="AE34" s="4"/>
      <c r="AF34" s="4"/>
    </row>
    <row r="35" spans="1:37" x14ac:dyDescent="0.25">
      <c r="A35" s="55"/>
      <c r="B35" s="11"/>
      <c r="C35" s="11" t="s">
        <v>192</v>
      </c>
      <c r="D35" s="11"/>
      <c r="E35" s="11" t="s">
        <v>245</v>
      </c>
      <c r="F35" s="11"/>
      <c r="G35" s="11"/>
      <c r="H35" s="11"/>
      <c r="I35" s="11"/>
      <c r="J35" s="11"/>
      <c r="K35" s="11"/>
      <c r="M35" s="11">
        <v>2</v>
      </c>
      <c r="N35" s="11">
        <f t="shared" si="0"/>
        <v>2</v>
      </c>
      <c r="P35" s="165">
        <v>158.74</v>
      </c>
      <c r="Q35" s="165">
        <v>149.02000000000001</v>
      </c>
      <c r="R35" s="165">
        <v>158.74</v>
      </c>
      <c r="S35" s="165">
        <v>149.02000000000001</v>
      </c>
      <c r="T35" s="11">
        <v>30</v>
      </c>
      <c r="U35" s="11" t="s">
        <v>191</v>
      </c>
      <c r="V35" s="11">
        <v>30</v>
      </c>
      <c r="W35" s="11" t="s">
        <v>191</v>
      </c>
      <c r="Y35" s="11"/>
      <c r="Z35" s="11"/>
      <c r="AB35" s="11"/>
      <c r="AC35" s="11"/>
      <c r="AD35" s="11"/>
      <c r="AE35" s="4"/>
      <c r="AF35" s="4"/>
    </row>
    <row r="36" spans="1:37" x14ac:dyDescent="0.25">
      <c r="A36" s="55"/>
      <c r="B36" s="11"/>
      <c r="C36" s="11" t="s">
        <v>192</v>
      </c>
      <c r="D36" s="11"/>
      <c r="E36" s="11" t="s">
        <v>246</v>
      </c>
      <c r="F36" s="11"/>
      <c r="G36" s="11"/>
      <c r="H36" s="11"/>
      <c r="I36" s="11"/>
      <c r="J36" s="11"/>
      <c r="K36" s="11"/>
      <c r="M36" s="11">
        <v>0</v>
      </c>
      <c r="N36" s="11">
        <f t="shared" si="0"/>
        <v>0</v>
      </c>
      <c r="P36" s="165">
        <v>0</v>
      </c>
      <c r="Q36" s="165">
        <v>0</v>
      </c>
      <c r="R36" s="165">
        <v>0</v>
      </c>
      <c r="S36" s="165">
        <v>0</v>
      </c>
      <c r="T36" s="11">
        <v>0</v>
      </c>
      <c r="U36" s="11" t="s">
        <v>191</v>
      </c>
      <c r="V36" s="11">
        <v>0</v>
      </c>
      <c r="W36" s="11" t="s">
        <v>191</v>
      </c>
      <c r="Y36" s="11"/>
      <c r="Z36" s="11"/>
      <c r="AB36" s="11"/>
      <c r="AC36" s="11"/>
      <c r="AD36" s="11"/>
      <c r="AE36" s="4"/>
      <c r="AF36" s="4"/>
    </row>
    <row r="37" spans="1:37" x14ac:dyDescent="0.25">
      <c r="A37" s="55"/>
      <c r="B37" s="11"/>
      <c r="C37" s="11" t="s">
        <v>192</v>
      </c>
      <c r="D37" s="11"/>
      <c r="E37" s="11" t="s">
        <v>247</v>
      </c>
      <c r="F37" s="11"/>
      <c r="G37" s="11"/>
      <c r="H37" s="11"/>
      <c r="I37" s="11"/>
      <c r="J37" s="11"/>
      <c r="K37" s="11"/>
      <c r="M37" s="11">
        <v>0</v>
      </c>
      <c r="N37" s="11">
        <f t="shared" si="0"/>
        <v>0</v>
      </c>
      <c r="P37" s="165">
        <v>0</v>
      </c>
      <c r="Q37" s="165">
        <v>0</v>
      </c>
      <c r="R37" s="165">
        <v>0</v>
      </c>
      <c r="S37" s="165">
        <v>0</v>
      </c>
      <c r="T37" s="11">
        <v>0</v>
      </c>
      <c r="U37" s="11" t="s">
        <v>191</v>
      </c>
      <c r="V37" s="11">
        <v>0</v>
      </c>
      <c r="W37" s="11" t="s">
        <v>191</v>
      </c>
      <c r="Y37" s="11"/>
      <c r="Z37" s="11"/>
      <c r="AB37" s="11"/>
      <c r="AC37" s="11"/>
      <c r="AD37" s="11"/>
      <c r="AE37" s="4"/>
      <c r="AF37" s="4"/>
    </row>
    <row r="38" spans="1:37" ht="13.8" thickBot="1" x14ac:dyDescent="0.3">
      <c r="A38" s="55"/>
      <c r="B38" s="92"/>
      <c r="C38" s="92"/>
      <c r="D38" s="92"/>
      <c r="E38" s="92"/>
      <c r="F38" s="92"/>
      <c r="G38" s="92"/>
      <c r="H38" s="92"/>
      <c r="I38" s="92"/>
      <c r="J38" s="92"/>
      <c r="K38" s="92"/>
      <c r="M38" s="92"/>
      <c r="N38" s="147"/>
      <c r="P38" s="11"/>
      <c r="Q38" s="11"/>
      <c r="R38" s="11"/>
      <c r="S38" s="11"/>
      <c r="T38" s="11"/>
      <c r="U38" s="11"/>
      <c r="V38" s="11"/>
      <c r="W38" s="11"/>
      <c r="Y38" s="92"/>
      <c r="Z38" s="92"/>
      <c r="AB38" s="92"/>
      <c r="AC38" s="92"/>
      <c r="AD38" s="92"/>
      <c r="AE38" s="4"/>
      <c r="AF38" s="4"/>
    </row>
    <row r="39" spans="1:37" ht="13.8" thickBot="1" x14ac:dyDescent="0.3">
      <c r="A39" s="55"/>
      <c r="B39" s="93" t="s">
        <v>124</v>
      </c>
      <c r="C39" s="100"/>
      <c r="D39" s="100"/>
      <c r="E39" s="100"/>
      <c r="F39" s="95"/>
      <c r="G39" s="95"/>
      <c r="H39" s="95"/>
      <c r="I39" s="95"/>
      <c r="J39" s="95"/>
      <c r="K39" s="96"/>
      <c r="M39" s="163">
        <f>SUM(M20:M38)</f>
        <v>17690</v>
      </c>
      <c r="N39" s="163">
        <f>SUM(N20:N38)</f>
        <v>17690</v>
      </c>
      <c r="P39" s="167">
        <f t="shared" ref="P39:V39" si="1">AVERAGEIF(P20:P37,"&gt;0")</f>
        <v>453.27666666666664</v>
      </c>
      <c r="Q39" s="168">
        <f t="shared" si="1"/>
        <v>566.94500000000005</v>
      </c>
      <c r="R39" s="168">
        <f t="shared" si="1"/>
        <v>227.99888888888887</v>
      </c>
      <c r="S39" s="168">
        <f t="shared" si="1"/>
        <v>211.42000000000002</v>
      </c>
      <c r="T39" s="169">
        <f t="shared" si="1"/>
        <v>87</v>
      </c>
      <c r="U39" s="169" t="s">
        <v>191</v>
      </c>
      <c r="V39" s="169">
        <f t="shared" si="1"/>
        <v>41</v>
      </c>
      <c r="W39" s="169" t="s">
        <v>191</v>
      </c>
      <c r="Y39" s="175" t="s">
        <v>191</v>
      </c>
      <c r="Z39" s="176" t="s">
        <v>191</v>
      </c>
      <c r="AB39" s="95"/>
      <c r="AC39" s="95"/>
      <c r="AD39" s="96"/>
      <c r="AE39" s="4"/>
      <c r="AF39" s="4"/>
    </row>
    <row r="40" spans="1:37" s="4" customFormat="1" x14ac:dyDescent="0.25">
      <c r="A40" s="55"/>
      <c r="M40" s="50"/>
      <c r="P40" s="50"/>
      <c r="Y40" s="50"/>
      <c r="AB40" s="50"/>
      <c r="AH40" s="74"/>
      <c r="AI40" s="74"/>
      <c r="AJ40" s="74"/>
      <c r="AK40" s="74"/>
    </row>
    <row r="41" spans="1:37" ht="54.75" customHeight="1" x14ac:dyDescent="0.25">
      <c r="A41" s="226" t="s">
        <v>225</v>
      </c>
      <c r="B41" s="78" t="s">
        <v>15</v>
      </c>
      <c r="C41" s="78" t="s">
        <v>16</v>
      </c>
      <c r="D41" s="78" t="s">
        <v>104</v>
      </c>
      <c r="E41" s="78" t="s">
        <v>17</v>
      </c>
      <c r="F41" s="78" t="s">
        <v>153</v>
      </c>
      <c r="G41" s="78" t="s">
        <v>153</v>
      </c>
      <c r="H41" s="78" t="s">
        <v>159</v>
      </c>
      <c r="I41" s="78" t="s">
        <v>159</v>
      </c>
      <c r="J41" s="78" t="s">
        <v>162</v>
      </c>
      <c r="K41" s="78" t="s">
        <v>163</v>
      </c>
      <c r="L41" s="61"/>
      <c r="M41" s="68" t="s">
        <v>189</v>
      </c>
      <c r="N41" s="68" t="s">
        <v>190</v>
      </c>
      <c r="O41" s="71"/>
      <c r="P41" s="68" t="s">
        <v>193</v>
      </c>
      <c r="Q41" s="68" t="s">
        <v>194</v>
      </c>
      <c r="R41" s="68" t="s">
        <v>195</v>
      </c>
      <c r="S41" s="68" t="s">
        <v>196</v>
      </c>
      <c r="T41" s="68" t="s">
        <v>197</v>
      </c>
      <c r="U41" s="68" t="s">
        <v>198</v>
      </c>
      <c r="V41" s="68" t="s">
        <v>199</v>
      </c>
      <c r="W41" s="68" t="s">
        <v>200</v>
      </c>
      <c r="X41" s="71"/>
      <c r="Y41" s="49" t="s">
        <v>117</v>
      </c>
      <c r="Z41" s="49" t="s">
        <v>118</v>
      </c>
      <c r="AB41" s="49" t="s">
        <v>132</v>
      </c>
      <c r="AC41" s="49" t="s">
        <v>133</v>
      </c>
      <c r="AD41" s="49" t="s">
        <v>134</v>
      </c>
      <c r="AE41" s="4"/>
      <c r="AF41" s="4"/>
    </row>
    <row r="42" spans="1:37" x14ac:dyDescent="0.25">
      <c r="A42" s="55"/>
      <c r="B42" s="11"/>
      <c r="C42" s="11" t="s">
        <v>192</v>
      </c>
      <c r="D42" s="11"/>
      <c r="E42" s="162">
        <v>0</v>
      </c>
      <c r="F42" s="11"/>
      <c r="G42" s="11"/>
      <c r="H42" s="11"/>
      <c r="I42" s="11"/>
      <c r="J42" s="11"/>
      <c r="K42" s="11"/>
      <c r="M42" s="11">
        <v>48</v>
      </c>
      <c r="N42" s="11">
        <f>M42</f>
        <v>48</v>
      </c>
      <c r="P42" s="166">
        <v>979.23</v>
      </c>
      <c r="Q42" s="166">
        <v>1209.8800000000001</v>
      </c>
      <c r="R42" s="166">
        <v>263.89999999999998</v>
      </c>
      <c r="S42" s="166">
        <v>286.07</v>
      </c>
      <c r="T42" s="11">
        <v>195</v>
      </c>
      <c r="U42" s="11" t="s">
        <v>191</v>
      </c>
      <c r="V42" s="11">
        <v>51</v>
      </c>
      <c r="W42" s="11" t="s">
        <v>191</v>
      </c>
      <c r="Y42" s="11"/>
      <c r="Z42" s="11"/>
      <c r="AB42" s="11"/>
      <c r="AC42" s="11"/>
      <c r="AD42" s="11"/>
      <c r="AE42" s="4"/>
      <c r="AF42" s="4"/>
    </row>
    <row r="43" spans="1:37" x14ac:dyDescent="0.25">
      <c r="A43" s="55"/>
      <c r="B43" s="11"/>
      <c r="C43" s="11" t="s">
        <v>192</v>
      </c>
      <c r="D43" s="11"/>
      <c r="E43" s="11" t="s">
        <v>231</v>
      </c>
      <c r="F43" s="11"/>
      <c r="G43" s="11"/>
      <c r="H43" s="11"/>
      <c r="I43" s="11"/>
      <c r="J43" s="11"/>
      <c r="K43" s="11"/>
      <c r="M43" s="11">
        <v>0</v>
      </c>
      <c r="N43" s="11">
        <f t="shared" ref="N43:N59" si="2">M43</f>
        <v>0</v>
      </c>
      <c r="P43" s="165">
        <v>0</v>
      </c>
      <c r="Q43" s="165">
        <v>0</v>
      </c>
      <c r="R43" s="165">
        <v>0</v>
      </c>
      <c r="S43" s="165">
        <v>0</v>
      </c>
      <c r="T43" s="11">
        <v>0</v>
      </c>
      <c r="U43" s="11" t="s">
        <v>191</v>
      </c>
      <c r="V43" s="11">
        <v>0</v>
      </c>
      <c r="W43" s="11" t="s">
        <v>191</v>
      </c>
      <c r="Y43" s="11"/>
      <c r="Z43" s="11"/>
      <c r="AB43" s="11"/>
      <c r="AC43" s="11"/>
      <c r="AD43" s="11"/>
      <c r="AE43" s="4"/>
      <c r="AF43" s="4"/>
    </row>
    <row r="44" spans="1:37" x14ac:dyDescent="0.25">
      <c r="A44" s="55"/>
      <c r="B44" s="11"/>
      <c r="C44" s="11" t="s">
        <v>192</v>
      </c>
      <c r="D44" s="11"/>
      <c r="E44" s="11" t="s">
        <v>232</v>
      </c>
      <c r="F44" s="11"/>
      <c r="G44" s="11"/>
      <c r="H44" s="11"/>
      <c r="I44" s="11"/>
      <c r="J44" s="11"/>
      <c r="K44" s="11"/>
      <c r="M44" s="11">
        <v>1</v>
      </c>
      <c r="N44" s="11">
        <f t="shared" si="2"/>
        <v>1</v>
      </c>
      <c r="P44" s="165">
        <v>0</v>
      </c>
      <c r="Q44" s="165">
        <v>0</v>
      </c>
      <c r="R44" s="165">
        <v>0</v>
      </c>
      <c r="S44" s="165">
        <v>0</v>
      </c>
      <c r="T44" s="11">
        <v>0</v>
      </c>
      <c r="U44" s="11" t="s">
        <v>191</v>
      </c>
      <c r="V44" s="11">
        <v>0</v>
      </c>
      <c r="W44" s="11" t="s">
        <v>191</v>
      </c>
      <c r="Y44" s="11"/>
      <c r="Z44" s="11"/>
      <c r="AB44" s="11"/>
      <c r="AC44" s="11"/>
      <c r="AD44" s="11"/>
      <c r="AE44" s="4"/>
      <c r="AF44" s="4"/>
    </row>
    <row r="45" spans="1:37" x14ac:dyDescent="0.25">
      <c r="A45" s="55"/>
      <c r="B45" s="11"/>
      <c r="C45" s="11" t="s">
        <v>192</v>
      </c>
      <c r="D45" s="11"/>
      <c r="E45" s="11" t="s">
        <v>233</v>
      </c>
      <c r="F45" s="11"/>
      <c r="G45" s="11"/>
      <c r="H45" s="11"/>
      <c r="I45" s="11"/>
      <c r="J45" s="11"/>
      <c r="K45" s="11"/>
      <c r="M45" s="11">
        <v>2</v>
      </c>
      <c r="N45" s="11">
        <f t="shared" si="2"/>
        <v>2</v>
      </c>
      <c r="P45" s="165">
        <v>0</v>
      </c>
      <c r="Q45" s="165">
        <v>0</v>
      </c>
      <c r="R45" s="165">
        <v>0</v>
      </c>
      <c r="S45" s="165">
        <v>0</v>
      </c>
      <c r="T45" s="11">
        <v>0</v>
      </c>
      <c r="U45" s="11" t="s">
        <v>191</v>
      </c>
      <c r="V45" s="11">
        <v>0</v>
      </c>
      <c r="W45" s="11" t="s">
        <v>191</v>
      </c>
      <c r="Y45" s="11"/>
      <c r="Z45" s="11"/>
      <c r="AB45" s="11"/>
      <c r="AC45" s="11"/>
      <c r="AD45" s="11"/>
      <c r="AE45" s="4"/>
      <c r="AF45" s="4"/>
    </row>
    <row r="46" spans="1:37" x14ac:dyDescent="0.25">
      <c r="A46" s="55"/>
      <c r="B46" s="11"/>
      <c r="C46" s="11" t="s">
        <v>192</v>
      </c>
      <c r="D46" s="11"/>
      <c r="E46" s="11" t="s">
        <v>234</v>
      </c>
      <c r="F46" s="11"/>
      <c r="G46" s="11"/>
      <c r="H46" s="11"/>
      <c r="I46" s="11"/>
      <c r="J46" s="11"/>
      <c r="K46" s="11"/>
      <c r="M46" s="11">
        <v>2</v>
      </c>
      <c r="N46" s="11">
        <f t="shared" si="2"/>
        <v>2</v>
      </c>
      <c r="P46" s="165">
        <v>0</v>
      </c>
      <c r="Q46" s="165">
        <v>0</v>
      </c>
      <c r="R46" s="165">
        <v>0</v>
      </c>
      <c r="S46" s="165">
        <v>0</v>
      </c>
      <c r="T46" s="11">
        <v>0</v>
      </c>
      <c r="U46" s="11" t="s">
        <v>191</v>
      </c>
      <c r="V46" s="11">
        <v>0</v>
      </c>
      <c r="W46" s="11" t="s">
        <v>191</v>
      </c>
      <c r="Y46" s="11"/>
      <c r="Z46" s="11"/>
      <c r="AB46" s="11"/>
      <c r="AC46" s="11"/>
      <c r="AD46" s="11"/>
      <c r="AE46" s="4"/>
      <c r="AF46" s="4"/>
    </row>
    <row r="47" spans="1:37" x14ac:dyDescent="0.25">
      <c r="A47" s="55"/>
      <c r="B47" s="11"/>
      <c r="C47" s="11" t="s">
        <v>192</v>
      </c>
      <c r="D47" s="11"/>
      <c r="E47" s="11" t="s">
        <v>235</v>
      </c>
      <c r="F47" s="11"/>
      <c r="G47" s="11"/>
      <c r="H47" s="11"/>
      <c r="I47" s="11"/>
      <c r="J47" s="11"/>
      <c r="K47" s="11"/>
      <c r="M47" s="11">
        <v>1</v>
      </c>
      <c r="N47" s="11">
        <f t="shared" si="2"/>
        <v>1</v>
      </c>
      <c r="P47" s="165">
        <v>330.6</v>
      </c>
      <c r="Q47" s="165">
        <v>0</v>
      </c>
      <c r="R47" s="165">
        <v>330.6</v>
      </c>
      <c r="S47" s="165">
        <v>0</v>
      </c>
      <c r="T47" s="11">
        <v>0</v>
      </c>
      <c r="U47" s="11" t="s">
        <v>191</v>
      </c>
      <c r="V47" s="11">
        <v>0</v>
      </c>
      <c r="W47" s="11" t="s">
        <v>191</v>
      </c>
      <c r="Y47" s="11"/>
      <c r="Z47" s="11"/>
      <c r="AB47" s="11"/>
      <c r="AC47" s="11"/>
      <c r="AD47" s="11"/>
      <c r="AE47" s="4"/>
      <c r="AF47" s="4"/>
    </row>
    <row r="48" spans="1:37" x14ac:dyDescent="0.25">
      <c r="A48" s="55"/>
      <c r="B48" s="11"/>
      <c r="C48" s="11" t="s">
        <v>192</v>
      </c>
      <c r="D48" s="11"/>
      <c r="E48" s="11" t="s">
        <v>236</v>
      </c>
      <c r="F48" s="11"/>
      <c r="G48" s="11"/>
      <c r="H48" s="11"/>
      <c r="I48" s="11"/>
      <c r="J48" s="11"/>
      <c r="K48" s="11"/>
      <c r="M48" s="11">
        <v>0</v>
      </c>
      <c r="N48" s="11">
        <f t="shared" si="2"/>
        <v>0</v>
      </c>
      <c r="P48" s="165">
        <v>0</v>
      </c>
      <c r="Q48" s="165">
        <v>0</v>
      </c>
      <c r="R48" s="165">
        <v>0</v>
      </c>
      <c r="S48" s="165">
        <v>0</v>
      </c>
      <c r="T48" s="11">
        <v>0</v>
      </c>
      <c r="U48" s="11" t="s">
        <v>191</v>
      </c>
      <c r="V48" s="11">
        <v>0</v>
      </c>
      <c r="W48" s="11" t="s">
        <v>191</v>
      </c>
      <c r="Y48" s="11"/>
      <c r="Z48" s="11"/>
      <c r="AB48" s="11"/>
      <c r="AC48" s="11"/>
      <c r="AD48" s="11"/>
      <c r="AE48" s="4"/>
      <c r="AF48" s="4"/>
    </row>
    <row r="49" spans="1:37" x14ac:dyDescent="0.25">
      <c r="A49" s="55"/>
      <c r="B49" s="11"/>
      <c r="C49" s="11" t="s">
        <v>192</v>
      </c>
      <c r="D49" s="11"/>
      <c r="E49" s="11" t="s">
        <v>237</v>
      </c>
      <c r="F49" s="11"/>
      <c r="G49" s="11"/>
      <c r="H49" s="11"/>
      <c r="I49" s="11"/>
      <c r="J49" s="11"/>
      <c r="K49" s="11"/>
      <c r="M49" s="11">
        <v>0</v>
      </c>
      <c r="N49" s="11">
        <f t="shared" si="2"/>
        <v>0</v>
      </c>
      <c r="P49" s="165">
        <v>0</v>
      </c>
      <c r="Q49" s="165">
        <v>0</v>
      </c>
      <c r="R49" s="165">
        <v>0</v>
      </c>
      <c r="S49" s="165">
        <v>0</v>
      </c>
      <c r="T49" s="11">
        <v>0</v>
      </c>
      <c r="U49" s="11" t="s">
        <v>191</v>
      </c>
      <c r="V49" s="11">
        <v>0</v>
      </c>
      <c r="W49" s="11" t="s">
        <v>191</v>
      </c>
      <c r="Y49" s="11"/>
      <c r="Z49" s="11"/>
      <c r="AB49" s="11"/>
      <c r="AC49" s="11"/>
      <c r="AD49" s="11"/>
      <c r="AE49" s="4"/>
      <c r="AF49" s="4"/>
    </row>
    <row r="50" spans="1:37" x14ac:dyDescent="0.25">
      <c r="A50" s="55"/>
      <c r="B50" s="11"/>
      <c r="C50" s="11" t="s">
        <v>192</v>
      </c>
      <c r="D50" s="11"/>
      <c r="E50" s="11" t="s">
        <v>238</v>
      </c>
      <c r="F50" s="11"/>
      <c r="G50" s="11"/>
      <c r="H50" s="11"/>
      <c r="I50" s="11"/>
      <c r="J50" s="11"/>
      <c r="K50" s="11"/>
      <c r="M50" s="11">
        <v>482</v>
      </c>
      <c r="N50" s="11">
        <f t="shared" si="2"/>
        <v>482</v>
      </c>
      <c r="P50" s="165">
        <v>841.02</v>
      </c>
      <c r="Q50" s="165">
        <v>1228.94</v>
      </c>
      <c r="R50" s="165">
        <v>201.72</v>
      </c>
      <c r="S50" s="165">
        <v>202.26</v>
      </c>
      <c r="T50" s="11">
        <v>170</v>
      </c>
      <c r="U50" s="11" t="s">
        <v>191</v>
      </c>
      <c r="V50" s="11">
        <v>39</v>
      </c>
      <c r="W50" s="11" t="s">
        <v>191</v>
      </c>
      <c r="Y50" s="11"/>
      <c r="Z50" s="11"/>
      <c r="AB50" s="11"/>
      <c r="AC50" s="11"/>
      <c r="AD50" s="11"/>
      <c r="AE50" s="4"/>
      <c r="AF50" s="4"/>
    </row>
    <row r="51" spans="1:37" x14ac:dyDescent="0.25">
      <c r="A51" s="55"/>
      <c r="B51" s="11"/>
      <c r="C51" s="11" t="s">
        <v>192</v>
      </c>
      <c r="D51" s="11"/>
      <c r="E51" s="11" t="s">
        <v>239</v>
      </c>
      <c r="F51" s="11"/>
      <c r="G51" s="11"/>
      <c r="H51" s="11"/>
      <c r="I51" s="11"/>
      <c r="J51" s="11"/>
      <c r="K51" s="11"/>
      <c r="M51" s="11">
        <v>111</v>
      </c>
      <c r="N51" s="11">
        <f t="shared" si="2"/>
        <v>111</v>
      </c>
      <c r="P51" s="165">
        <v>296.64</v>
      </c>
      <c r="Q51" s="165">
        <v>328.72</v>
      </c>
      <c r="R51" s="165">
        <v>207.13</v>
      </c>
      <c r="S51" s="165">
        <v>211.94</v>
      </c>
      <c r="T51" s="11">
        <v>59</v>
      </c>
      <c r="U51" s="11" t="s">
        <v>191</v>
      </c>
      <c r="V51" s="11">
        <v>41</v>
      </c>
      <c r="W51" s="11" t="s">
        <v>191</v>
      </c>
      <c r="Y51" s="11"/>
      <c r="Z51" s="11"/>
      <c r="AB51" s="11"/>
      <c r="AC51" s="11"/>
      <c r="AD51" s="11"/>
      <c r="AE51" s="4"/>
      <c r="AF51" s="4"/>
    </row>
    <row r="52" spans="1:37" x14ac:dyDescent="0.25">
      <c r="A52" s="55"/>
      <c r="B52" s="11"/>
      <c r="C52" s="11" t="s">
        <v>192</v>
      </c>
      <c r="D52" s="11"/>
      <c r="E52" s="11" t="s">
        <v>240</v>
      </c>
      <c r="F52" s="11"/>
      <c r="G52" s="11"/>
      <c r="H52" s="11"/>
      <c r="I52" s="11"/>
      <c r="J52" s="11"/>
      <c r="K52" s="11"/>
      <c r="M52" s="11">
        <v>6</v>
      </c>
      <c r="N52" s="11">
        <f t="shared" si="2"/>
        <v>6</v>
      </c>
      <c r="P52" s="165">
        <v>281.16000000000003</v>
      </c>
      <c r="Q52" s="165">
        <v>280.20999999999998</v>
      </c>
      <c r="R52" s="165">
        <v>225.2</v>
      </c>
      <c r="S52" s="165">
        <v>221.62</v>
      </c>
      <c r="T52" s="11">
        <v>57</v>
      </c>
      <c r="U52" s="11" t="s">
        <v>191</v>
      </c>
      <c r="V52" s="11">
        <v>45</v>
      </c>
      <c r="W52" s="11" t="s">
        <v>191</v>
      </c>
      <c r="Y52" s="11"/>
      <c r="Z52" s="11"/>
      <c r="AB52" s="11"/>
      <c r="AC52" s="11"/>
      <c r="AD52" s="11"/>
      <c r="AE52" s="4"/>
      <c r="AF52" s="4"/>
    </row>
    <row r="53" spans="1:37" x14ac:dyDescent="0.25">
      <c r="A53" s="55"/>
      <c r="B53" s="11"/>
      <c r="C53" s="11" t="s">
        <v>192</v>
      </c>
      <c r="D53" s="11"/>
      <c r="E53" s="11" t="s">
        <v>241</v>
      </c>
      <c r="F53" s="11"/>
      <c r="G53" s="11"/>
      <c r="H53" s="11"/>
      <c r="I53" s="11"/>
      <c r="J53" s="11"/>
      <c r="K53" s="11"/>
      <c r="M53" s="11">
        <v>0</v>
      </c>
      <c r="N53" s="11">
        <f t="shared" si="2"/>
        <v>0</v>
      </c>
      <c r="P53" s="165">
        <v>0</v>
      </c>
      <c r="Q53" s="165">
        <v>0</v>
      </c>
      <c r="R53" s="165">
        <v>0</v>
      </c>
      <c r="S53" s="165">
        <v>0</v>
      </c>
      <c r="T53" s="11">
        <v>0</v>
      </c>
      <c r="U53" s="11" t="s">
        <v>191</v>
      </c>
      <c r="V53" s="11">
        <v>0</v>
      </c>
      <c r="W53" s="11" t="s">
        <v>191</v>
      </c>
      <c r="Y53" s="11"/>
      <c r="Z53" s="11"/>
      <c r="AB53" s="11"/>
      <c r="AC53" s="11"/>
      <c r="AD53" s="11"/>
      <c r="AE53" s="4"/>
      <c r="AF53" s="4"/>
    </row>
    <row r="54" spans="1:37" x14ac:dyDescent="0.25">
      <c r="A54" s="55"/>
      <c r="B54" s="11"/>
      <c r="C54" s="11" t="s">
        <v>192</v>
      </c>
      <c r="D54" s="11"/>
      <c r="E54" s="11" t="s">
        <v>242</v>
      </c>
      <c r="F54" s="11"/>
      <c r="G54" s="11"/>
      <c r="H54" s="11"/>
      <c r="I54" s="11"/>
      <c r="J54" s="11"/>
      <c r="K54" s="11"/>
      <c r="M54" s="11">
        <v>153</v>
      </c>
      <c r="N54" s="11">
        <f t="shared" si="2"/>
        <v>153</v>
      </c>
      <c r="P54" s="165">
        <v>254.9</v>
      </c>
      <c r="Q54" s="165">
        <v>272.14999999999998</v>
      </c>
      <c r="R54" s="165">
        <v>222.76</v>
      </c>
      <c r="S54" s="165">
        <v>219.97</v>
      </c>
      <c r="T54" s="11">
        <v>50</v>
      </c>
      <c r="U54" s="11" t="s">
        <v>191</v>
      </c>
      <c r="V54" s="11">
        <v>44</v>
      </c>
      <c r="W54" s="11" t="s">
        <v>191</v>
      </c>
      <c r="Y54" s="11"/>
      <c r="Z54" s="11"/>
      <c r="AB54" s="11"/>
      <c r="AC54" s="11"/>
      <c r="AD54" s="11"/>
      <c r="AE54" s="4"/>
      <c r="AF54" s="4"/>
    </row>
    <row r="55" spans="1:37" x14ac:dyDescent="0.25">
      <c r="A55" s="55"/>
      <c r="B55" s="11"/>
      <c r="C55" s="11" t="s">
        <v>192</v>
      </c>
      <c r="D55" s="11"/>
      <c r="E55" s="11" t="s">
        <v>243</v>
      </c>
      <c r="F55" s="11"/>
      <c r="G55" s="11"/>
      <c r="H55" s="11"/>
      <c r="I55" s="11"/>
      <c r="J55" s="11"/>
      <c r="K55" s="11"/>
      <c r="M55" s="11">
        <v>16644</v>
      </c>
      <c r="N55" s="11">
        <f t="shared" si="2"/>
        <v>16644</v>
      </c>
      <c r="P55" s="165">
        <v>240.35</v>
      </c>
      <c r="Q55" s="165">
        <v>256.36</v>
      </c>
      <c r="R55" s="165">
        <v>163.78</v>
      </c>
      <c r="S55" s="165">
        <v>158.69999999999999</v>
      </c>
      <c r="T55" s="11">
        <v>49</v>
      </c>
      <c r="U55" s="11" t="s">
        <v>191</v>
      </c>
      <c r="V55" s="11">
        <v>31</v>
      </c>
      <c r="W55" s="11" t="s">
        <v>191</v>
      </c>
      <c r="Y55" s="11"/>
      <c r="Z55" s="11"/>
      <c r="AB55" s="11"/>
      <c r="AC55" s="11"/>
      <c r="AD55" s="11"/>
      <c r="AE55" s="4"/>
      <c r="AF55" s="4"/>
    </row>
    <row r="56" spans="1:37" x14ac:dyDescent="0.25">
      <c r="A56" s="55"/>
      <c r="B56" s="11"/>
      <c r="C56" s="11" t="s">
        <v>192</v>
      </c>
      <c r="D56" s="11"/>
      <c r="E56" s="11" t="s">
        <v>244</v>
      </c>
      <c r="F56" s="11"/>
      <c r="G56" s="11"/>
      <c r="H56" s="11"/>
      <c r="I56" s="11"/>
      <c r="J56" s="11"/>
      <c r="K56" s="11"/>
      <c r="M56" s="11">
        <v>195</v>
      </c>
      <c r="N56" s="11">
        <f t="shared" si="2"/>
        <v>195</v>
      </c>
      <c r="P56" s="165">
        <v>211.92</v>
      </c>
      <c r="Q56" s="165">
        <v>188.27</v>
      </c>
      <c r="R56" s="165">
        <v>239.28</v>
      </c>
      <c r="S56" s="165">
        <v>231.3</v>
      </c>
      <c r="T56" s="11">
        <v>72</v>
      </c>
      <c r="U56" s="11" t="s">
        <v>191</v>
      </c>
      <c r="V56" s="11">
        <v>46</v>
      </c>
      <c r="W56" s="11" t="s">
        <v>191</v>
      </c>
      <c r="Y56" s="11"/>
      <c r="Z56" s="11"/>
      <c r="AB56" s="11"/>
      <c r="AC56" s="11"/>
      <c r="AD56" s="11"/>
      <c r="AE56" s="4"/>
      <c r="AF56" s="4"/>
    </row>
    <row r="57" spans="1:37" x14ac:dyDescent="0.25">
      <c r="A57" s="55"/>
      <c r="B57" s="11"/>
      <c r="C57" s="11" t="s">
        <v>192</v>
      </c>
      <c r="D57" s="11"/>
      <c r="E57" s="11" t="s">
        <v>245</v>
      </c>
      <c r="F57" s="11"/>
      <c r="G57" s="11"/>
      <c r="H57" s="11"/>
      <c r="I57" s="11"/>
      <c r="J57" s="11"/>
      <c r="K57" s="11"/>
      <c r="M57" s="11">
        <v>2</v>
      </c>
      <c r="N57" s="11">
        <f t="shared" si="2"/>
        <v>2</v>
      </c>
      <c r="P57" s="165">
        <v>159.15</v>
      </c>
      <c r="Q57" s="165">
        <v>153.86000000000001</v>
      </c>
      <c r="R57" s="165">
        <v>159.15</v>
      </c>
      <c r="S57" s="165">
        <v>153.86000000000001</v>
      </c>
      <c r="T57" s="11">
        <v>31</v>
      </c>
      <c r="U57" s="11" t="s">
        <v>191</v>
      </c>
      <c r="V57" s="11">
        <v>31</v>
      </c>
      <c r="W57" s="11" t="s">
        <v>191</v>
      </c>
      <c r="Y57" s="11"/>
      <c r="Z57" s="11"/>
      <c r="AB57" s="11"/>
      <c r="AC57" s="11"/>
      <c r="AD57" s="11"/>
      <c r="AE57" s="4"/>
      <c r="AF57" s="4"/>
    </row>
    <row r="58" spans="1:37" x14ac:dyDescent="0.25">
      <c r="A58" s="55"/>
      <c r="B58" s="11"/>
      <c r="C58" s="11" t="s">
        <v>192</v>
      </c>
      <c r="D58" s="11"/>
      <c r="E58" s="11" t="s">
        <v>246</v>
      </c>
      <c r="F58" s="11"/>
      <c r="G58" s="11"/>
      <c r="H58" s="11"/>
      <c r="I58" s="11"/>
      <c r="J58" s="11"/>
      <c r="K58" s="11"/>
      <c r="M58" s="11">
        <v>0</v>
      </c>
      <c r="N58" s="11">
        <f t="shared" si="2"/>
        <v>0</v>
      </c>
      <c r="P58" s="165">
        <v>0</v>
      </c>
      <c r="Q58" s="165">
        <v>0</v>
      </c>
      <c r="R58" s="165">
        <v>0</v>
      </c>
      <c r="S58" s="165">
        <v>0</v>
      </c>
      <c r="T58" s="11">
        <v>0</v>
      </c>
      <c r="U58" s="11" t="s">
        <v>191</v>
      </c>
      <c r="V58" s="11">
        <v>0</v>
      </c>
      <c r="W58" s="11" t="s">
        <v>191</v>
      </c>
      <c r="Y58" s="11"/>
      <c r="Z58" s="11"/>
      <c r="AB58" s="11"/>
      <c r="AC58" s="11"/>
      <c r="AD58" s="11"/>
      <c r="AE58" s="4"/>
      <c r="AF58" s="4"/>
    </row>
    <row r="59" spans="1:37" x14ac:dyDescent="0.25">
      <c r="A59" s="55"/>
      <c r="B59" s="11"/>
      <c r="C59" s="11" t="s">
        <v>192</v>
      </c>
      <c r="D59" s="11"/>
      <c r="E59" s="11" t="s">
        <v>247</v>
      </c>
      <c r="F59" s="11"/>
      <c r="G59" s="11"/>
      <c r="H59" s="11"/>
      <c r="I59" s="11"/>
      <c r="J59" s="11"/>
      <c r="K59" s="11"/>
      <c r="M59" s="11">
        <v>0</v>
      </c>
      <c r="N59" s="11">
        <f t="shared" si="2"/>
        <v>0</v>
      </c>
      <c r="P59" s="165">
        <v>0</v>
      </c>
      <c r="Q59" s="165">
        <v>0</v>
      </c>
      <c r="R59" s="165">
        <v>0</v>
      </c>
      <c r="S59" s="165">
        <v>0</v>
      </c>
      <c r="T59" s="11">
        <v>0</v>
      </c>
      <c r="U59" s="11" t="s">
        <v>191</v>
      </c>
      <c r="V59" s="11">
        <v>0</v>
      </c>
      <c r="W59" s="11" t="s">
        <v>191</v>
      </c>
      <c r="Y59" s="11"/>
      <c r="Z59" s="11"/>
      <c r="AB59" s="11"/>
      <c r="AC59" s="11"/>
      <c r="AD59" s="11"/>
      <c r="AE59" s="4"/>
      <c r="AF59" s="4"/>
    </row>
    <row r="60" spans="1:37" ht="13.8" thickBot="1" x14ac:dyDescent="0.3">
      <c r="A60" s="55"/>
      <c r="B60" s="11"/>
      <c r="C60" s="11"/>
      <c r="D60" s="11"/>
      <c r="E60" s="11"/>
      <c r="F60" s="11"/>
      <c r="G60" s="11"/>
      <c r="H60" s="11"/>
      <c r="I60" s="11"/>
      <c r="J60" s="11"/>
      <c r="K60" s="11"/>
      <c r="M60" s="11"/>
      <c r="N60" s="147"/>
      <c r="P60" s="11"/>
      <c r="Q60" s="11"/>
      <c r="R60" s="11"/>
      <c r="S60" s="11"/>
      <c r="T60" s="11"/>
      <c r="U60" s="11"/>
      <c r="V60" s="11"/>
      <c r="W60" s="11"/>
      <c r="Y60" s="11"/>
      <c r="Z60" s="11"/>
      <c r="AB60" s="11"/>
      <c r="AC60" s="11"/>
      <c r="AD60" s="11"/>
      <c r="AE60" s="4"/>
      <c r="AF60" s="4"/>
    </row>
    <row r="61" spans="1:37" ht="13.8" thickBot="1" x14ac:dyDescent="0.3">
      <c r="A61" s="55"/>
      <c r="B61" s="93" t="s">
        <v>124</v>
      </c>
      <c r="C61" s="100"/>
      <c r="D61" s="100"/>
      <c r="E61" s="100"/>
      <c r="F61" s="95"/>
      <c r="G61" s="95"/>
      <c r="H61" s="95"/>
      <c r="I61" s="95"/>
      <c r="J61" s="95"/>
      <c r="K61" s="96"/>
      <c r="M61" s="163">
        <f>SUM(M42:M60)</f>
        <v>17647</v>
      </c>
      <c r="N61" s="163">
        <f>SUM(N42:N60)</f>
        <v>17647</v>
      </c>
      <c r="P61" s="167">
        <f t="shared" ref="P61:V61" si="3">AVERAGEIF(P42:P59,"&gt;0")</f>
        <v>399.44111111111107</v>
      </c>
      <c r="Q61" s="168">
        <f t="shared" si="3"/>
        <v>489.79875000000004</v>
      </c>
      <c r="R61" s="168">
        <f t="shared" si="3"/>
        <v>223.72444444444443</v>
      </c>
      <c r="S61" s="168">
        <f t="shared" si="3"/>
        <v>210.71499999999997</v>
      </c>
      <c r="T61" s="169">
        <f t="shared" si="3"/>
        <v>85.375</v>
      </c>
      <c r="U61" s="169" t="s">
        <v>191</v>
      </c>
      <c r="V61" s="169">
        <f t="shared" si="3"/>
        <v>41</v>
      </c>
      <c r="W61" s="174" t="s">
        <v>191</v>
      </c>
      <c r="Y61" s="175">
        <v>38288770.170000002</v>
      </c>
      <c r="Z61" s="176">
        <v>37170530.460000001</v>
      </c>
      <c r="AB61" s="95"/>
      <c r="AC61" s="95"/>
      <c r="AD61" s="96"/>
      <c r="AE61" s="4"/>
      <c r="AF61" s="4"/>
    </row>
    <row r="62" spans="1:37" s="4" customFormat="1" x14ac:dyDescent="0.25">
      <c r="A62" s="55"/>
      <c r="M62" s="50"/>
      <c r="P62" s="50"/>
      <c r="Y62" s="50"/>
      <c r="AB62" s="50"/>
      <c r="AH62" s="74"/>
      <c r="AI62" s="74"/>
      <c r="AJ62" s="74"/>
      <c r="AK62" s="74"/>
    </row>
    <row r="63" spans="1:37" ht="58.5" customHeight="1" x14ac:dyDescent="0.25">
      <c r="A63" s="226" t="s">
        <v>226</v>
      </c>
      <c r="B63" s="78" t="s">
        <v>15</v>
      </c>
      <c r="C63" s="78" t="s">
        <v>16</v>
      </c>
      <c r="D63" s="78" t="s">
        <v>104</v>
      </c>
      <c r="E63" s="78" t="s">
        <v>17</v>
      </c>
      <c r="F63" s="78" t="s">
        <v>153</v>
      </c>
      <c r="G63" s="78" t="s">
        <v>153</v>
      </c>
      <c r="H63" s="78" t="s">
        <v>159</v>
      </c>
      <c r="I63" s="78" t="s">
        <v>159</v>
      </c>
      <c r="J63" s="78" t="s">
        <v>162</v>
      </c>
      <c r="K63" s="78" t="s">
        <v>163</v>
      </c>
      <c r="L63" s="61"/>
      <c r="M63" s="68" t="s">
        <v>189</v>
      </c>
      <c r="N63" s="68" t="s">
        <v>190</v>
      </c>
      <c r="O63" s="71"/>
      <c r="P63" s="68" t="s">
        <v>193</v>
      </c>
      <c r="Q63" s="68" t="s">
        <v>194</v>
      </c>
      <c r="R63" s="68" t="s">
        <v>195</v>
      </c>
      <c r="S63" s="68" t="s">
        <v>196</v>
      </c>
      <c r="T63" s="68" t="s">
        <v>197</v>
      </c>
      <c r="U63" s="68" t="s">
        <v>198</v>
      </c>
      <c r="V63" s="68" t="s">
        <v>199</v>
      </c>
      <c r="W63" s="68" t="s">
        <v>200</v>
      </c>
      <c r="X63" s="71"/>
      <c r="Y63" s="49" t="s">
        <v>117</v>
      </c>
      <c r="Z63" s="49" t="s">
        <v>118</v>
      </c>
      <c r="AB63" s="49" t="s">
        <v>132</v>
      </c>
      <c r="AC63" s="49" t="s">
        <v>133</v>
      </c>
      <c r="AD63" s="49" t="s">
        <v>134</v>
      </c>
      <c r="AE63" s="4"/>
      <c r="AF63" s="4"/>
    </row>
    <row r="64" spans="1:37" x14ac:dyDescent="0.25">
      <c r="A64" s="55"/>
      <c r="B64" s="11"/>
      <c r="C64" s="11" t="s">
        <v>192</v>
      </c>
      <c r="D64" s="11"/>
      <c r="E64" s="162">
        <v>0</v>
      </c>
      <c r="F64" s="11"/>
      <c r="G64" s="11"/>
      <c r="H64" s="11"/>
      <c r="I64" s="11"/>
      <c r="J64" s="11"/>
      <c r="K64" s="11"/>
      <c r="M64" s="11">
        <v>42</v>
      </c>
      <c r="N64" s="11">
        <f>M64</f>
        <v>42</v>
      </c>
      <c r="P64" s="166">
        <v>587.61</v>
      </c>
      <c r="Q64" s="166">
        <v>821.16</v>
      </c>
      <c r="R64" s="166">
        <v>269.7</v>
      </c>
      <c r="S64" s="166">
        <v>263.19</v>
      </c>
      <c r="T64" s="11">
        <v>117</v>
      </c>
      <c r="U64" s="11" t="s">
        <v>191</v>
      </c>
      <c r="V64" s="11">
        <v>53</v>
      </c>
      <c r="W64" s="11" t="s">
        <v>191</v>
      </c>
      <c r="Y64" s="11"/>
      <c r="Z64" s="11"/>
      <c r="AB64" s="11"/>
      <c r="AC64" s="11"/>
      <c r="AD64" s="11"/>
      <c r="AE64" s="4"/>
      <c r="AF64" s="4"/>
    </row>
    <row r="65" spans="1:32" x14ac:dyDescent="0.25">
      <c r="A65" s="55"/>
      <c r="B65" s="11"/>
      <c r="C65" s="11" t="s">
        <v>192</v>
      </c>
      <c r="D65" s="11"/>
      <c r="E65" s="11" t="s">
        <v>232</v>
      </c>
      <c r="F65" s="11"/>
      <c r="G65" s="11"/>
      <c r="H65" s="11"/>
      <c r="I65" s="11"/>
      <c r="J65" s="11"/>
      <c r="K65" s="11"/>
      <c r="M65" s="11">
        <v>1</v>
      </c>
      <c r="N65" s="11">
        <f t="shared" ref="N65:N79" si="4">M65</f>
        <v>1</v>
      </c>
      <c r="P65" s="165">
        <v>0</v>
      </c>
      <c r="Q65" s="165">
        <v>0</v>
      </c>
      <c r="R65" s="165">
        <v>0</v>
      </c>
      <c r="S65" s="165">
        <v>0</v>
      </c>
      <c r="T65" s="11">
        <v>0</v>
      </c>
      <c r="U65" s="11" t="s">
        <v>191</v>
      </c>
      <c r="V65" s="11">
        <v>0</v>
      </c>
      <c r="W65" s="11" t="s">
        <v>191</v>
      </c>
      <c r="Y65" s="11"/>
      <c r="Z65" s="11"/>
      <c r="AB65" s="11"/>
      <c r="AC65" s="11"/>
      <c r="AD65" s="11"/>
      <c r="AE65" s="4"/>
      <c r="AF65" s="4"/>
    </row>
    <row r="66" spans="1:32" x14ac:dyDescent="0.25">
      <c r="A66" s="55"/>
      <c r="B66" s="11"/>
      <c r="C66" s="11" t="s">
        <v>192</v>
      </c>
      <c r="D66" s="11"/>
      <c r="E66" s="11" t="s">
        <v>233</v>
      </c>
      <c r="F66" s="11"/>
      <c r="G66" s="11"/>
      <c r="H66" s="11"/>
      <c r="I66" s="11"/>
      <c r="J66" s="11"/>
      <c r="K66" s="11"/>
      <c r="M66" s="11">
        <v>1</v>
      </c>
      <c r="N66" s="11">
        <f t="shared" si="4"/>
        <v>1</v>
      </c>
      <c r="P66" s="165">
        <v>0</v>
      </c>
      <c r="Q66" s="165">
        <v>0</v>
      </c>
      <c r="R66" s="165">
        <v>0</v>
      </c>
      <c r="S66" s="165">
        <v>0</v>
      </c>
      <c r="T66" s="11">
        <v>0</v>
      </c>
      <c r="U66" s="11" t="s">
        <v>191</v>
      </c>
      <c r="V66" s="11">
        <v>0</v>
      </c>
      <c r="W66" s="11" t="s">
        <v>191</v>
      </c>
      <c r="Y66" s="11"/>
      <c r="Z66" s="11"/>
      <c r="AB66" s="11"/>
      <c r="AC66" s="11"/>
      <c r="AD66" s="11"/>
      <c r="AE66" s="4"/>
      <c r="AF66" s="4"/>
    </row>
    <row r="67" spans="1:32" x14ac:dyDescent="0.25">
      <c r="A67" s="55"/>
      <c r="B67" s="11"/>
      <c r="C67" s="11" t="s">
        <v>192</v>
      </c>
      <c r="D67" s="11"/>
      <c r="E67" s="11" t="s">
        <v>234</v>
      </c>
      <c r="F67" s="11"/>
      <c r="G67" s="11"/>
      <c r="H67" s="11"/>
      <c r="I67" s="11"/>
      <c r="J67" s="11"/>
      <c r="K67" s="11"/>
      <c r="M67" s="11">
        <v>1</v>
      </c>
      <c r="N67" s="11">
        <f t="shared" si="4"/>
        <v>1</v>
      </c>
      <c r="P67" s="165">
        <v>0</v>
      </c>
      <c r="Q67" s="165">
        <v>0</v>
      </c>
      <c r="R67" s="165">
        <v>0</v>
      </c>
      <c r="S67" s="165">
        <v>0</v>
      </c>
      <c r="T67" s="11">
        <v>0</v>
      </c>
      <c r="U67" s="11" t="s">
        <v>191</v>
      </c>
      <c r="V67" s="11">
        <v>0</v>
      </c>
      <c r="W67" s="11" t="s">
        <v>191</v>
      </c>
      <c r="Y67" s="11"/>
      <c r="Z67" s="11"/>
      <c r="AB67" s="11"/>
      <c r="AC67" s="11"/>
      <c r="AD67" s="11"/>
      <c r="AE67" s="4"/>
      <c r="AF67" s="4"/>
    </row>
    <row r="68" spans="1:32" x14ac:dyDescent="0.25">
      <c r="A68" s="55"/>
      <c r="B68" s="11"/>
      <c r="C68" s="11" t="s">
        <v>192</v>
      </c>
      <c r="D68" s="11"/>
      <c r="E68" s="11" t="s">
        <v>236</v>
      </c>
      <c r="F68" s="11"/>
      <c r="G68" s="11"/>
      <c r="H68" s="11"/>
      <c r="I68" s="11"/>
      <c r="J68" s="11"/>
      <c r="K68" s="11"/>
      <c r="M68" s="11">
        <v>0</v>
      </c>
      <c r="N68" s="11">
        <f t="shared" si="4"/>
        <v>0</v>
      </c>
      <c r="P68" s="165">
        <v>0</v>
      </c>
      <c r="Q68" s="165">
        <v>0</v>
      </c>
      <c r="R68" s="165">
        <v>0</v>
      </c>
      <c r="S68" s="165">
        <v>0</v>
      </c>
      <c r="T68" s="11">
        <v>0</v>
      </c>
      <c r="U68" s="11" t="s">
        <v>191</v>
      </c>
      <c r="V68" s="11">
        <v>0</v>
      </c>
      <c r="W68" s="11" t="s">
        <v>191</v>
      </c>
      <c r="Y68" s="11"/>
      <c r="Z68" s="11"/>
      <c r="AB68" s="11"/>
      <c r="AC68" s="11"/>
      <c r="AD68" s="11"/>
      <c r="AE68" s="4"/>
      <c r="AF68" s="4"/>
    </row>
    <row r="69" spans="1:32" x14ac:dyDescent="0.25">
      <c r="A69" s="55"/>
      <c r="B69" s="11"/>
      <c r="C69" s="11" t="s">
        <v>192</v>
      </c>
      <c r="D69" s="11"/>
      <c r="E69" s="11" t="s">
        <v>237</v>
      </c>
      <c r="F69" s="11"/>
      <c r="G69" s="11"/>
      <c r="H69" s="11"/>
      <c r="I69" s="11"/>
      <c r="J69" s="11"/>
      <c r="K69" s="11"/>
      <c r="M69" s="11">
        <v>0</v>
      </c>
      <c r="N69" s="11">
        <f t="shared" si="4"/>
        <v>0</v>
      </c>
      <c r="P69" s="165">
        <v>0</v>
      </c>
      <c r="Q69" s="165">
        <v>0</v>
      </c>
      <c r="R69" s="165">
        <v>0</v>
      </c>
      <c r="S69" s="165">
        <v>0</v>
      </c>
      <c r="T69" s="11">
        <v>0</v>
      </c>
      <c r="U69" s="11" t="s">
        <v>191</v>
      </c>
      <c r="V69" s="11">
        <v>0</v>
      </c>
      <c r="W69" s="11" t="s">
        <v>191</v>
      </c>
      <c r="Y69" s="11"/>
      <c r="Z69" s="11"/>
      <c r="AB69" s="11"/>
      <c r="AC69" s="11"/>
      <c r="AD69" s="11"/>
      <c r="AE69" s="4"/>
      <c r="AF69" s="4"/>
    </row>
    <row r="70" spans="1:32" x14ac:dyDescent="0.25">
      <c r="A70" s="55"/>
      <c r="B70" s="11"/>
      <c r="C70" s="11" t="s">
        <v>192</v>
      </c>
      <c r="D70" s="11"/>
      <c r="E70" s="11" t="s">
        <v>238</v>
      </c>
      <c r="F70" s="11"/>
      <c r="G70" s="11"/>
      <c r="H70" s="11"/>
      <c r="I70" s="11"/>
      <c r="J70" s="11"/>
      <c r="K70" s="11"/>
      <c r="M70" s="11">
        <v>474</v>
      </c>
      <c r="N70" s="11">
        <f t="shared" si="4"/>
        <v>474</v>
      </c>
      <c r="P70" s="165">
        <v>806.12</v>
      </c>
      <c r="Q70" s="165">
        <v>1072.5899999999999</v>
      </c>
      <c r="R70" s="165">
        <v>236.88</v>
      </c>
      <c r="S70" s="165">
        <v>221.39</v>
      </c>
      <c r="T70" s="11">
        <v>173</v>
      </c>
      <c r="U70" s="11" t="s">
        <v>191</v>
      </c>
      <c r="V70" s="11">
        <v>43</v>
      </c>
      <c r="W70" s="11" t="s">
        <v>191</v>
      </c>
      <c r="Y70" s="11"/>
      <c r="Z70" s="11"/>
      <c r="AB70" s="11"/>
      <c r="AC70" s="11"/>
      <c r="AD70" s="11"/>
      <c r="AE70" s="4"/>
      <c r="AF70" s="4"/>
    </row>
    <row r="71" spans="1:32" x14ac:dyDescent="0.25">
      <c r="A71" s="55"/>
      <c r="B71" s="11"/>
      <c r="C71" s="11" t="s">
        <v>192</v>
      </c>
      <c r="D71" s="11"/>
      <c r="E71" s="11" t="s">
        <v>239</v>
      </c>
      <c r="F71" s="11"/>
      <c r="G71" s="11"/>
      <c r="H71" s="11"/>
      <c r="I71" s="11"/>
      <c r="J71" s="11"/>
      <c r="K71" s="11"/>
      <c r="M71" s="11">
        <v>105</v>
      </c>
      <c r="N71" s="11">
        <f t="shared" si="4"/>
        <v>105</v>
      </c>
      <c r="P71" s="165">
        <v>292.79000000000002</v>
      </c>
      <c r="Q71" s="165">
        <v>308.12</v>
      </c>
      <c r="R71" s="165">
        <v>203.96</v>
      </c>
      <c r="S71" s="165">
        <v>186.42</v>
      </c>
      <c r="T71" s="11">
        <v>58</v>
      </c>
      <c r="U71" s="11" t="s">
        <v>191</v>
      </c>
      <c r="V71" s="11">
        <v>40</v>
      </c>
      <c r="W71" s="11" t="s">
        <v>191</v>
      </c>
      <c r="Y71" s="11"/>
      <c r="Z71" s="11"/>
      <c r="AB71" s="11"/>
      <c r="AC71" s="11"/>
      <c r="AD71" s="11"/>
      <c r="AE71" s="4"/>
      <c r="AF71" s="4"/>
    </row>
    <row r="72" spans="1:32" x14ac:dyDescent="0.25">
      <c r="A72" s="55"/>
      <c r="B72" s="11"/>
      <c r="C72" s="11" t="s">
        <v>192</v>
      </c>
      <c r="D72" s="11"/>
      <c r="E72" s="11" t="s">
        <v>240</v>
      </c>
      <c r="F72" s="11"/>
      <c r="G72" s="11"/>
      <c r="H72" s="11"/>
      <c r="I72" s="11"/>
      <c r="J72" s="11"/>
      <c r="K72" s="11"/>
      <c r="M72" s="11">
        <v>6</v>
      </c>
      <c r="N72" s="11">
        <f t="shared" si="4"/>
        <v>6</v>
      </c>
      <c r="P72" s="165">
        <v>372.68</v>
      </c>
      <c r="Q72" s="165">
        <v>338.88</v>
      </c>
      <c r="R72" s="165">
        <v>206.64</v>
      </c>
      <c r="S72" s="165">
        <v>184.22</v>
      </c>
      <c r="T72" s="11">
        <v>76</v>
      </c>
      <c r="U72" s="11" t="s">
        <v>191</v>
      </c>
      <c r="V72" s="11">
        <v>41</v>
      </c>
      <c r="W72" s="11" t="s">
        <v>191</v>
      </c>
      <c r="Y72" s="11"/>
      <c r="Z72" s="11"/>
      <c r="AB72" s="11"/>
      <c r="AC72" s="11"/>
      <c r="AD72" s="11"/>
      <c r="AE72" s="4"/>
      <c r="AF72" s="4"/>
    </row>
    <row r="73" spans="1:32" x14ac:dyDescent="0.25">
      <c r="A73" s="55"/>
      <c r="B73" s="11"/>
      <c r="C73" s="11" t="s">
        <v>192</v>
      </c>
      <c r="D73" s="11"/>
      <c r="E73" s="11" t="s">
        <v>241</v>
      </c>
      <c r="F73" s="11"/>
      <c r="G73" s="11"/>
      <c r="H73" s="11"/>
      <c r="I73" s="11"/>
      <c r="J73" s="11"/>
      <c r="K73" s="11"/>
      <c r="M73" s="11">
        <v>0</v>
      </c>
      <c r="N73" s="11">
        <f t="shared" si="4"/>
        <v>0</v>
      </c>
      <c r="P73" s="165">
        <v>0</v>
      </c>
      <c r="Q73" s="165">
        <v>0</v>
      </c>
      <c r="R73" s="165">
        <v>0</v>
      </c>
      <c r="S73" s="165">
        <v>0</v>
      </c>
      <c r="T73" s="11">
        <v>0</v>
      </c>
      <c r="U73" s="11" t="s">
        <v>191</v>
      </c>
      <c r="V73" s="11">
        <v>0</v>
      </c>
      <c r="W73" s="11" t="s">
        <v>191</v>
      </c>
      <c r="Y73" s="11"/>
      <c r="Z73" s="11"/>
      <c r="AB73" s="11"/>
      <c r="AC73" s="11"/>
      <c r="AD73" s="11"/>
      <c r="AE73" s="4"/>
      <c r="AF73" s="4"/>
    </row>
    <row r="74" spans="1:32" x14ac:dyDescent="0.25">
      <c r="A74" s="55"/>
      <c r="B74" s="11"/>
      <c r="C74" s="11" t="s">
        <v>192</v>
      </c>
      <c r="D74" s="11"/>
      <c r="E74" s="11" t="s">
        <v>242</v>
      </c>
      <c r="F74" s="11"/>
      <c r="G74" s="11"/>
      <c r="H74" s="11"/>
      <c r="I74" s="11"/>
      <c r="J74" s="11"/>
      <c r="K74" s="11"/>
      <c r="M74" s="11">
        <v>135</v>
      </c>
      <c r="N74" s="11">
        <f t="shared" si="4"/>
        <v>135</v>
      </c>
      <c r="P74" s="165">
        <v>234.67</v>
      </c>
      <c r="Q74" s="165">
        <v>224.04</v>
      </c>
      <c r="R74" s="165">
        <v>191.92</v>
      </c>
      <c r="S74" s="165">
        <v>188.62</v>
      </c>
      <c r="T74" s="11">
        <v>47</v>
      </c>
      <c r="U74" s="11" t="s">
        <v>191</v>
      </c>
      <c r="V74" s="11">
        <v>38</v>
      </c>
      <c r="W74" s="11" t="s">
        <v>191</v>
      </c>
      <c r="Y74" s="11"/>
      <c r="Z74" s="11"/>
      <c r="AB74" s="11"/>
      <c r="AC74" s="11"/>
      <c r="AD74" s="11"/>
      <c r="AE74" s="4"/>
      <c r="AF74" s="4"/>
    </row>
    <row r="75" spans="1:32" x14ac:dyDescent="0.25">
      <c r="A75" s="55"/>
      <c r="B75" s="11"/>
      <c r="C75" s="11" t="s">
        <v>192</v>
      </c>
      <c r="D75" s="11"/>
      <c r="E75" s="11" t="s">
        <v>243</v>
      </c>
      <c r="F75" s="11"/>
      <c r="G75" s="11"/>
      <c r="H75" s="11"/>
      <c r="I75" s="11"/>
      <c r="J75" s="11"/>
      <c r="K75" s="11"/>
      <c r="M75" s="11">
        <v>16474</v>
      </c>
      <c r="N75" s="11">
        <f t="shared" si="4"/>
        <v>16474</v>
      </c>
      <c r="P75" s="165">
        <v>234.73</v>
      </c>
      <c r="Q75" s="165">
        <v>227.11</v>
      </c>
      <c r="R75" s="165">
        <v>157.06</v>
      </c>
      <c r="S75" s="165">
        <v>140.22</v>
      </c>
      <c r="T75" s="11">
        <v>47</v>
      </c>
      <c r="U75" s="11" t="s">
        <v>191</v>
      </c>
      <c r="V75" s="11">
        <v>30</v>
      </c>
      <c r="W75" s="11" t="s">
        <v>191</v>
      </c>
      <c r="Y75" s="11"/>
      <c r="Z75" s="11"/>
      <c r="AB75" s="11"/>
      <c r="AC75" s="11"/>
      <c r="AD75" s="11"/>
      <c r="AE75" s="4"/>
      <c r="AF75" s="4"/>
    </row>
    <row r="76" spans="1:32" x14ac:dyDescent="0.25">
      <c r="A76" s="55"/>
      <c r="B76" s="11"/>
      <c r="C76" s="11" t="s">
        <v>192</v>
      </c>
      <c r="D76" s="11"/>
      <c r="E76" s="11" t="s">
        <v>244</v>
      </c>
      <c r="F76" s="11"/>
      <c r="G76" s="11"/>
      <c r="H76" s="11"/>
      <c r="I76" s="11"/>
      <c r="J76" s="11"/>
      <c r="K76" s="11"/>
      <c r="M76" s="11">
        <v>177</v>
      </c>
      <c r="N76" s="11">
        <f t="shared" si="4"/>
        <v>177</v>
      </c>
      <c r="P76" s="165">
        <v>554.19000000000005</v>
      </c>
      <c r="Q76" s="165">
        <v>524.16</v>
      </c>
      <c r="R76" s="165">
        <v>222.24</v>
      </c>
      <c r="S76" s="165">
        <v>199.39</v>
      </c>
      <c r="T76" s="11">
        <v>97</v>
      </c>
      <c r="U76" s="11" t="s">
        <v>191</v>
      </c>
      <c r="V76" s="11">
        <v>43</v>
      </c>
      <c r="W76" s="11" t="s">
        <v>191</v>
      </c>
      <c r="Y76" s="11"/>
      <c r="Z76" s="11"/>
      <c r="AB76" s="11"/>
      <c r="AC76" s="11"/>
      <c r="AD76" s="11"/>
      <c r="AE76" s="4"/>
      <c r="AF76" s="4"/>
    </row>
    <row r="77" spans="1:32" x14ac:dyDescent="0.25">
      <c r="A77" s="55"/>
      <c r="B77" s="11"/>
      <c r="C77" s="11" t="s">
        <v>192</v>
      </c>
      <c r="D77" s="11"/>
      <c r="E77" s="11" t="s">
        <v>245</v>
      </c>
      <c r="F77" s="11"/>
      <c r="G77" s="11"/>
      <c r="H77" s="11"/>
      <c r="I77" s="11"/>
      <c r="J77" s="11"/>
      <c r="K77" s="11"/>
      <c r="M77" s="11">
        <v>2</v>
      </c>
      <c r="N77" s="11">
        <f t="shared" si="4"/>
        <v>2</v>
      </c>
      <c r="P77" s="165">
        <v>193.98</v>
      </c>
      <c r="Q77" s="165">
        <v>171.02</v>
      </c>
      <c r="R77" s="165">
        <v>193.98</v>
      </c>
      <c r="S77" s="165">
        <v>171.02</v>
      </c>
      <c r="T77" s="11">
        <v>38</v>
      </c>
      <c r="U77" s="11" t="s">
        <v>191</v>
      </c>
      <c r="V77" s="11">
        <v>38</v>
      </c>
      <c r="W77" s="11" t="s">
        <v>191</v>
      </c>
      <c r="Y77" s="11"/>
      <c r="Z77" s="11"/>
      <c r="AB77" s="11"/>
      <c r="AC77" s="11"/>
      <c r="AD77" s="11"/>
      <c r="AE77" s="4"/>
      <c r="AF77" s="4"/>
    </row>
    <row r="78" spans="1:32" x14ac:dyDescent="0.25">
      <c r="A78" s="55"/>
      <c r="B78" s="11"/>
      <c r="C78" s="11" t="s">
        <v>192</v>
      </c>
      <c r="D78" s="11"/>
      <c r="E78" s="11" t="s">
        <v>246</v>
      </c>
      <c r="F78" s="11"/>
      <c r="G78" s="11"/>
      <c r="H78" s="11"/>
      <c r="I78" s="11"/>
      <c r="J78" s="11"/>
      <c r="K78" s="11"/>
      <c r="M78" s="11">
        <v>0</v>
      </c>
      <c r="N78" s="11">
        <f t="shared" si="4"/>
        <v>0</v>
      </c>
      <c r="P78" s="165">
        <v>0</v>
      </c>
      <c r="Q78" s="165">
        <v>0</v>
      </c>
      <c r="R78" s="165">
        <v>0</v>
      </c>
      <c r="S78" s="165">
        <v>0</v>
      </c>
      <c r="T78" s="11">
        <v>0</v>
      </c>
      <c r="U78" s="11" t="s">
        <v>191</v>
      </c>
      <c r="V78" s="11">
        <v>0</v>
      </c>
      <c r="W78" s="11" t="s">
        <v>191</v>
      </c>
      <c r="Y78" s="11"/>
      <c r="Z78" s="11"/>
      <c r="AB78" s="11"/>
      <c r="AC78" s="11"/>
      <c r="AD78" s="11"/>
      <c r="AE78" s="4"/>
      <c r="AF78" s="4"/>
    </row>
    <row r="79" spans="1:32" x14ac:dyDescent="0.25">
      <c r="A79" s="55"/>
      <c r="B79" s="11"/>
      <c r="C79" s="11" t="s">
        <v>192</v>
      </c>
      <c r="D79" s="11"/>
      <c r="E79" s="11" t="s">
        <v>247</v>
      </c>
      <c r="F79" s="11"/>
      <c r="G79" s="11"/>
      <c r="H79" s="11"/>
      <c r="I79" s="11"/>
      <c r="J79" s="11"/>
      <c r="K79" s="11"/>
      <c r="M79" s="11">
        <v>0</v>
      </c>
      <c r="N79" s="11">
        <f t="shared" si="4"/>
        <v>0</v>
      </c>
      <c r="P79" s="165">
        <v>0</v>
      </c>
      <c r="Q79" s="165">
        <v>0</v>
      </c>
      <c r="R79" s="165">
        <v>0</v>
      </c>
      <c r="S79" s="165">
        <v>0</v>
      </c>
      <c r="T79" s="11">
        <v>0</v>
      </c>
      <c r="U79" s="11" t="s">
        <v>191</v>
      </c>
      <c r="V79" s="11">
        <v>0</v>
      </c>
      <c r="W79" s="11" t="s">
        <v>191</v>
      </c>
      <c r="Y79" s="11"/>
      <c r="Z79" s="11"/>
      <c r="AB79" s="11"/>
      <c r="AC79" s="11"/>
      <c r="AD79" s="11"/>
      <c r="AE79" s="4"/>
      <c r="AF79" s="4"/>
    </row>
    <row r="80" spans="1:32" ht="13.8" thickBot="1" x14ac:dyDescent="0.3">
      <c r="A80" s="55"/>
      <c r="B80" s="11"/>
      <c r="C80" s="11"/>
      <c r="D80" s="11"/>
      <c r="E80" s="11"/>
      <c r="F80" s="11"/>
      <c r="G80" s="11"/>
      <c r="H80" s="11"/>
      <c r="I80" s="11"/>
      <c r="J80" s="11"/>
      <c r="K80" s="11"/>
      <c r="M80" s="11"/>
      <c r="N80" s="147"/>
      <c r="P80" s="11"/>
      <c r="Q80" s="11"/>
      <c r="R80" s="11"/>
      <c r="S80" s="11"/>
      <c r="T80" s="11"/>
      <c r="U80" s="11"/>
      <c r="V80" s="11"/>
      <c r="W80" s="11"/>
      <c r="Y80" s="11"/>
      <c r="Z80" s="11"/>
      <c r="AB80" s="11"/>
      <c r="AC80" s="11"/>
      <c r="AD80" s="11"/>
      <c r="AE80" s="4"/>
      <c r="AF80" s="4"/>
    </row>
    <row r="81" spans="1:37" ht="13.8" thickBot="1" x14ac:dyDescent="0.3">
      <c r="A81" s="55"/>
      <c r="B81" s="93" t="s">
        <v>124</v>
      </c>
      <c r="C81" s="100"/>
      <c r="D81" s="100"/>
      <c r="E81" s="100"/>
      <c r="F81" s="95"/>
      <c r="G81" s="95"/>
      <c r="H81" s="95"/>
      <c r="I81" s="95"/>
      <c r="J81" s="95"/>
      <c r="K81" s="96"/>
      <c r="M81" s="163">
        <f>SUM(M64:M80)</f>
        <v>17418</v>
      </c>
      <c r="N81" s="163">
        <f>SUM(N64:N80)</f>
        <v>17418</v>
      </c>
      <c r="P81" s="167">
        <f>AVERAGEIF(P64:P79,"&gt;0")</f>
        <v>409.59625</v>
      </c>
      <c r="Q81" s="168">
        <f>AVERAGEIF(Q64:Q79,"&gt;0")</f>
        <v>460.88499999999999</v>
      </c>
      <c r="R81" s="168">
        <f t="shared" ref="R81:V81" si="5">AVERAGEIF(R64:R79,"&gt;0")</f>
        <v>210.29749999999999</v>
      </c>
      <c r="S81" s="168">
        <f t="shared" si="5"/>
        <v>194.30875000000003</v>
      </c>
      <c r="T81" s="169">
        <f t="shared" si="5"/>
        <v>81.625</v>
      </c>
      <c r="U81" s="169" t="s">
        <v>191</v>
      </c>
      <c r="V81" s="169">
        <f t="shared" si="5"/>
        <v>40.75</v>
      </c>
      <c r="W81" s="174" t="s">
        <v>191</v>
      </c>
      <c r="Y81" s="175">
        <v>36100059.399999999</v>
      </c>
      <c r="Z81" s="176">
        <v>37026652.359999999</v>
      </c>
      <c r="AB81" s="95"/>
      <c r="AC81" s="95"/>
      <c r="AD81" s="96"/>
      <c r="AE81" s="4"/>
      <c r="AF81" s="4"/>
    </row>
    <row r="82" spans="1:37" s="4" customFormat="1" x14ac:dyDescent="0.25">
      <c r="A82" s="55"/>
      <c r="M82" s="50"/>
      <c r="P82" s="50"/>
      <c r="Y82" s="50"/>
      <c r="AB82" s="50"/>
      <c r="AH82" s="74"/>
      <c r="AI82" s="74"/>
      <c r="AJ82" s="74"/>
      <c r="AK82" s="74"/>
    </row>
    <row r="83" spans="1:37" ht="57" customHeight="1" x14ac:dyDescent="0.25">
      <c r="A83" s="55" t="str">
        <f>A19</f>
        <v>July, 2023</v>
      </c>
      <c r="B83" s="56" t="s">
        <v>142</v>
      </c>
      <c r="C83" s="56" t="s">
        <v>16</v>
      </c>
      <c r="D83" s="56" t="s">
        <v>104</v>
      </c>
      <c r="E83" s="56" t="s">
        <v>17</v>
      </c>
      <c r="F83" s="57" t="s">
        <v>153</v>
      </c>
      <c r="G83" s="57" t="s">
        <v>153</v>
      </c>
      <c r="H83" s="57" t="s">
        <v>159</v>
      </c>
      <c r="I83" s="57" t="s">
        <v>159</v>
      </c>
      <c r="J83" s="57" t="s">
        <v>162</v>
      </c>
      <c r="K83" s="57" t="s">
        <v>163</v>
      </c>
      <c r="L83" s="90"/>
      <c r="M83" s="57" t="s">
        <v>189</v>
      </c>
      <c r="N83" s="57" t="s">
        <v>190</v>
      </c>
      <c r="O83" s="72"/>
      <c r="P83" s="57" t="s">
        <v>193</v>
      </c>
      <c r="Q83" s="57" t="s">
        <v>194</v>
      </c>
      <c r="R83" s="57" t="s">
        <v>195</v>
      </c>
      <c r="S83" s="57" t="s">
        <v>196</v>
      </c>
      <c r="T83" s="57" t="s">
        <v>197</v>
      </c>
      <c r="U83" s="57" t="s">
        <v>198</v>
      </c>
      <c r="V83" s="57" t="s">
        <v>199</v>
      </c>
      <c r="W83" s="57" t="s">
        <v>200</v>
      </c>
      <c r="X83" s="72"/>
      <c r="Y83" s="57" t="s">
        <v>117</v>
      </c>
      <c r="Z83" s="57" t="s">
        <v>118</v>
      </c>
      <c r="AB83" s="57" t="s">
        <v>132</v>
      </c>
      <c r="AC83" s="57" t="s">
        <v>133</v>
      </c>
      <c r="AD83" s="57" t="s">
        <v>134</v>
      </c>
      <c r="AE83" s="4"/>
      <c r="AF83" s="4"/>
    </row>
    <row r="84" spans="1:37" x14ac:dyDescent="0.25">
      <c r="A84" s="55"/>
      <c r="B84" s="11"/>
      <c r="C84" s="11" t="s">
        <v>192</v>
      </c>
      <c r="D84" s="11"/>
      <c r="E84" s="162">
        <v>0</v>
      </c>
      <c r="F84" s="11"/>
      <c r="G84" s="11"/>
      <c r="H84" s="11"/>
      <c r="I84" s="11"/>
      <c r="J84" s="11"/>
      <c r="K84" s="11"/>
      <c r="M84" s="11">
        <v>15</v>
      </c>
      <c r="N84" s="11">
        <f>M84</f>
        <v>15</v>
      </c>
      <c r="P84" s="166">
        <v>301.27999999999997</v>
      </c>
      <c r="Q84" s="166">
        <v>126.55</v>
      </c>
      <c r="R84" s="166">
        <v>212.38</v>
      </c>
      <c r="S84" s="166">
        <v>126.55</v>
      </c>
      <c r="T84" s="11">
        <v>4</v>
      </c>
      <c r="U84" s="11" t="s">
        <v>191</v>
      </c>
      <c r="V84" s="11">
        <v>0</v>
      </c>
      <c r="W84" s="11" t="s">
        <v>191</v>
      </c>
      <c r="Y84" s="11"/>
      <c r="Z84" s="11"/>
      <c r="AB84" s="11"/>
      <c r="AC84" s="11"/>
      <c r="AD84" s="11"/>
      <c r="AE84" s="4"/>
      <c r="AF84" s="4"/>
    </row>
    <row r="85" spans="1:37" x14ac:dyDescent="0.25">
      <c r="A85" s="55"/>
      <c r="B85" s="11"/>
      <c r="C85" s="11" t="s">
        <v>192</v>
      </c>
      <c r="D85" s="11"/>
      <c r="E85" s="11" t="s">
        <v>231</v>
      </c>
      <c r="F85" s="11"/>
      <c r="G85" s="11"/>
      <c r="H85" s="11"/>
      <c r="I85" s="11"/>
      <c r="J85" s="11"/>
      <c r="K85" s="11"/>
      <c r="M85" s="11">
        <v>1</v>
      </c>
      <c r="N85" s="11">
        <f t="shared" ref="N85:N101" si="6">M85</f>
        <v>1</v>
      </c>
      <c r="P85" s="165">
        <v>23.76</v>
      </c>
      <c r="Q85" s="165">
        <v>13.5</v>
      </c>
      <c r="R85" s="165">
        <v>23.76</v>
      </c>
      <c r="S85" s="165">
        <v>13.5</v>
      </c>
      <c r="T85" s="11">
        <v>2</v>
      </c>
      <c r="U85" s="11" t="s">
        <v>191</v>
      </c>
      <c r="V85" s="11">
        <v>2</v>
      </c>
      <c r="W85" s="11" t="s">
        <v>191</v>
      </c>
      <c r="Y85" s="11"/>
      <c r="Z85" s="11"/>
      <c r="AB85" s="11"/>
      <c r="AC85" s="11"/>
      <c r="AD85" s="11"/>
      <c r="AE85" s="4"/>
      <c r="AF85" s="4"/>
    </row>
    <row r="86" spans="1:37" x14ac:dyDescent="0.25">
      <c r="A86" s="55"/>
      <c r="B86" s="11"/>
      <c r="C86" s="11" t="s">
        <v>192</v>
      </c>
      <c r="D86" s="11"/>
      <c r="E86" s="11" t="s">
        <v>232</v>
      </c>
      <c r="F86" s="11"/>
      <c r="G86" s="11"/>
      <c r="H86" s="11"/>
      <c r="I86" s="11"/>
      <c r="J86" s="11"/>
      <c r="K86" s="11"/>
      <c r="M86" s="11">
        <v>1</v>
      </c>
      <c r="N86" s="11">
        <f t="shared" si="6"/>
        <v>1</v>
      </c>
      <c r="P86" s="165">
        <v>0</v>
      </c>
      <c r="Q86" s="165">
        <v>0</v>
      </c>
      <c r="R86" s="165">
        <v>0</v>
      </c>
      <c r="S86" s="165">
        <v>0</v>
      </c>
      <c r="T86" s="11">
        <v>0</v>
      </c>
      <c r="U86" s="11" t="s">
        <v>191</v>
      </c>
      <c r="V86" s="11">
        <v>0</v>
      </c>
      <c r="W86" s="11" t="s">
        <v>191</v>
      </c>
      <c r="Y86" s="11"/>
      <c r="Z86" s="11"/>
      <c r="AB86" s="11"/>
      <c r="AC86" s="11"/>
      <c r="AD86" s="11"/>
      <c r="AE86" s="4"/>
      <c r="AF86" s="4"/>
    </row>
    <row r="87" spans="1:37" x14ac:dyDescent="0.25">
      <c r="A87" s="55"/>
      <c r="B87" s="11"/>
      <c r="C87" s="11" t="s">
        <v>192</v>
      </c>
      <c r="D87" s="11"/>
      <c r="E87" s="11" t="s">
        <v>233</v>
      </c>
      <c r="F87" s="11"/>
      <c r="G87" s="11"/>
      <c r="H87" s="11"/>
      <c r="I87" s="11"/>
      <c r="J87" s="11"/>
      <c r="K87" s="11"/>
      <c r="M87" s="11">
        <v>0</v>
      </c>
      <c r="N87" s="11">
        <f t="shared" si="6"/>
        <v>0</v>
      </c>
      <c r="P87" s="165">
        <v>0</v>
      </c>
      <c r="Q87" s="165">
        <v>0</v>
      </c>
      <c r="R87" s="165">
        <v>0</v>
      </c>
      <c r="S87" s="165">
        <v>0</v>
      </c>
      <c r="T87" s="11">
        <v>0</v>
      </c>
      <c r="U87" s="11" t="s">
        <v>191</v>
      </c>
      <c r="V87" s="11">
        <v>0</v>
      </c>
      <c r="W87" s="11" t="s">
        <v>191</v>
      </c>
      <c r="Y87" s="11"/>
      <c r="Z87" s="11"/>
      <c r="AB87" s="11"/>
      <c r="AC87" s="11"/>
      <c r="AD87" s="11"/>
      <c r="AE87" s="4"/>
      <c r="AF87" s="4"/>
    </row>
    <row r="88" spans="1:37" x14ac:dyDescent="0.25">
      <c r="A88" s="55"/>
      <c r="B88" s="11"/>
      <c r="C88" s="11" t="s">
        <v>192</v>
      </c>
      <c r="D88" s="11"/>
      <c r="E88" s="11" t="s">
        <v>234</v>
      </c>
      <c r="F88" s="11"/>
      <c r="G88" s="11"/>
      <c r="H88" s="11"/>
      <c r="I88" s="11"/>
      <c r="J88" s="11"/>
      <c r="K88" s="11"/>
      <c r="M88" s="11">
        <v>2</v>
      </c>
      <c r="N88" s="11">
        <f t="shared" si="6"/>
        <v>2</v>
      </c>
      <c r="P88" s="165">
        <v>0</v>
      </c>
      <c r="Q88" s="165">
        <v>0</v>
      </c>
      <c r="R88" s="165">
        <v>0</v>
      </c>
      <c r="S88" s="165">
        <v>0</v>
      </c>
      <c r="T88" s="11">
        <v>0</v>
      </c>
      <c r="U88" s="11" t="s">
        <v>191</v>
      </c>
      <c r="V88" s="11">
        <v>0</v>
      </c>
      <c r="W88" s="11" t="s">
        <v>191</v>
      </c>
      <c r="Y88" s="11"/>
      <c r="Z88" s="11"/>
      <c r="AB88" s="11"/>
      <c r="AC88" s="11"/>
      <c r="AD88" s="11"/>
      <c r="AE88" s="4"/>
      <c r="AF88" s="4"/>
    </row>
    <row r="89" spans="1:37" x14ac:dyDescent="0.25">
      <c r="A89" s="55"/>
      <c r="B89" s="11"/>
      <c r="C89" s="11" t="s">
        <v>192</v>
      </c>
      <c r="D89" s="11"/>
      <c r="E89" s="11" t="s">
        <v>235</v>
      </c>
      <c r="F89" s="11"/>
      <c r="G89" s="11"/>
      <c r="H89" s="11"/>
      <c r="I89" s="11"/>
      <c r="J89" s="11"/>
      <c r="K89" s="11"/>
      <c r="M89" s="11">
        <v>0</v>
      </c>
      <c r="N89" s="11">
        <f t="shared" si="6"/>
        <v>0</v>
      </c>
      <c r="P89" s="165">
        <v>0</v>
      </c>
      <c r="Q89" s="165">
        <v>0</v>
      </c>
      <c r="R89" s="165">
        <v>0</v>
      </c>
      <c r="S89" s="165">
        <v>0</v>
      </c>
      <c r="T89" s="11">
        <v>0</v>
      </c>
      <c r="U89" s="11" t="s">
        <v>191</v>
      </c>
      <c r="V89" s="11">
        <v>0</v>
      </c>
      <c r="W89" s="11" t="s">
        <v>191</v>
      </c>
      <c r="Y89" s="11"/>
      <c r="Z89" s="11"/>
      <c r="AB89" s="11"/>
      <c r="AC89" s="11"/>
      <c r="AD89" s="11"/>
      <c r="AE89" s="4"/>
      <c r="AF89" s="4"/>
    </row>
    <row r="90" spans="1:37" x14ac:dyDescent="0.25">
      <c r="A90" s="55"/>
      <c r="B90" s="11"/>
      <c r="C90" s="11" t="s">
        <v>192</v>
      </c>
      <c r="D90" s="11"/>
      <c r="E90" s="11" t="s">
        <v>236</v>
      </c>
      <c r="F90" s="11"/>
      <c r="G90" s="11"/>
      <c r="H90" s="11"/>
      <c r="I90" s="11"/>
      <c r="J90" s="11"/>
      <c r="K90" s="11"/>
      <c r="M90" s="11">
        <v>1</v>
      </c>
      <c r="N90" s="11">
        <f t="shared" si="6"/>
        <v>1</v>
      </c>
      <c r="P90" s="165">
        <v>38.42</v>
      </c>
      <c r="Q90" s="165">
        <v>28.02</v>
      </c>
      <c r="R90" s="165">
        <v>38.42</v>
      </c>
      <c r="S90" s="165">
        <v>28.02</v>
      </c>
      <c r="T90" s="11">
        <v>5</v>
      </c>
      <c r="U90" s="11" t="s">
        <v>191</v>
      </c>
      <c r="V90" s="11">
        <v>5</v>
      </c>
      <c r="W90" s="11" t="s">
        <v>191</v>
      </c>
      <c r="Y90" s="11"/>
      <c r="Z90" s="11"/>
      <c r="AB90" s="11"/>
      <c r="AC90" s="11"/>
      <c r="AD90" s="11"/>
      <c r="AE90" s="4"/>
      <c r="AF90" s="4"/>
    </row>
    <row r="91" spans="1:37" x14ac:dyDescent="0.25">
      <c r="A91" s="55"/>
      <c r="B91" s="11"/>
      <c r="C91" s="11" t="s">
        <v>192</v>
      </c>
      <c r="D91" s="11"/>
      <c r="E91" s="11" t="s">
        <v>237</v>
      </c>
      <c r="F91" s="11"/>
      <c r="G91" s="11"/>
      <c r="H91" s="11"/>
      <c r="I91" s="11"/>
      <c r="J91" s="11"/>
      <c r="K91" s="11"/>
      <c r="M91" s="11">
        <v>1</v>
      </c>
      <c r="N91" s="11">
        <f t="shared" si="6"/>
        <v>1</v>
      </c>
      <c r="P91" s="165">
        <v>0</v>
      </c>
      <c r="Q91" s="165">
        <v>0</v>
      </c>
      <c r="R91" s="165">
        <v>0</v>
      </c>
      <c r="S91" s="165">
        <v>0</v>
      </c>
      <c r="T91" s="11">
        <v>0</v>
      </c>
      <c r="U91" s="11" t="s">
        <v>191</v>
      </c>
      <c r="V91" s="11">
        <v>0</v>
      </c>
      <c r="W91" s="11" t="s">
        <v>191</v>
      </c>
      <c r="Y91" s="11"/>
      <c r="Z91" s="11"/>
      <c r="AB91" s="11"/>
      <c r="AC91" s="11"/>
      <c r="AD91" s="11"/>
      <c r="AE91" s="4"/>
      <c r="AF91" s="4"/>
    </row>
    <row r="92" spans="1:37" x14ac:dyDescent="0.25">
      <c r="A92" s="55"/>
      <c r="B92" s="11"/>
      <c r="C92" s="11" t="s">
        <v>192</v>
      </c>
      <c r="D92" s="11"/>
      <c r="E92" s="11" t="s">
        <v>238</v>
      </c>
      <c r="F92" s="11"/>
      <c r="G92" s="11"/>
      <c r="H92" s="11"/>
      <c r="I92" s="11"/>
      <c r="J92" s="11"/>
      <c r="K92" s="11"/>
      <c r="M92" s="11">
        <v>96</v>
      </c>
      <c r="N92" s="11">
        <f t="shared" si="6"/>
        <v>96</v>
      </c>
      <c r="P92" s="165">
        <v>805.63</v>
      </c>
      <c r="Q92" s="165">
        <v>819.68</v>
      </c>
      <c r="R92" s="165">
        <v>334.51</v>
      </c>
      <c r="S92" s="165">
        <v>290.3</v>
      </c>
      <c r="T92" s="11">
        <v>97</v>
      </c>
      <c r="U92" s="11" t="s">
        <v>191</v>
      </c>
      <c r="V92" s="11">
        <v>7</v>
      </c>
      <c r="W92" s="11" t="s">
        <v>191</v>
      </c>
      <c r="Y92" s="11"/>
      <c r="Z92" s="11"/>
      <c r="AB92" s="11"/>
      <c r="AC92" s="11"/>
      <c r="AD92" s="11"/>
      <c r="AE92" s="4"/>
      <c r="AF92" s="4"/>
    </row>
    <row r="93" spans="1:37" x14ac:dyDescent="0.25">
      <c r="A93" s="55"/>
      <c r="B93" s="11"/>
      <c r="C93" s="11" t="s">
        <v>192</v>
      </c>
      <c r="D93" s="11"/>
      <c r="E93" s="11" t="s">
        <v>239</v>
      </c>
      <c r="F93" s="11"/>
      <c r="G93" s="11"/>
      <c r="H93" s="11"/>
      <c r="I93" s="11"/>
      <c r="J93" s="11"/>
      <c r="K93" s="11"/>
      <c r="M93" s="11">
        <v>33</v>
      </c>
      <c r="N93" s="11">
        <f t="shared" si="6"/>
        <v>33</v>
      </c>
      <c r="P93" s="165">
        <v>1202.0899999999999</v>
      </c>
      <c r="Q93" s="165">
        <v>3842.24</v>
      </c>
      <c r="R93" s="165">
        <v>450.09</v>
      </c>
      <c r="S93" s="165">
        <v>439.21</v>
      </c>
      <c r="T93" s="11">
        <v>177</v>
      </c>
      <c r="U93" s="11" t="s">
        <v>191</v>
      </c>
      <c r="V93" s="11">
        <v>0</v>
      </c>
      <c r="W93" s="11" t="s">
        <v>191</v>
      </c>
      <c r="Y93" s="11"/>
      <c r="Z93" s="11"/>
      <c r="AB93" s="11"/>
      <c r="AC93" s="11"/>
      <c r="AD93" s="11"/>
      <c r="AE93" s="4"/>
      <c r="AF93" s="4"/>
    </row>
    <row r="94" spans="1:37" x14ac:dyDescent="0.25">
      <c r="A94" s="55"/>
      <c r="B94" s="11"/>
      <c r="C94" s="11" t="s">
        <v>192</v>
      </c>
      <c r="D94" s="11"/>
      <c r="E94" s="11" t="s">
        <v>240</v>
      </c>
      <c r="F94" s="11"/>
      <c r="G94" s="11"/>
      <c r="H94" s="11"/>
      <c r="I94" s="11"/>
      <c r="J94" s="11"/>
      <c r="K94" s="11"/>
      <c r="M94" s="11">
        <v>4</v>
      </c>
      <c r="N94" s="11">
        <f t="shared" si="6"/>
        <v>4</v>
      </c>
      <c r="P94" s="165">
        <v>0</v>
      </c>
      <c r="Q94" s="165">
        <v>0</v>
      </c>
      <c r="R94" s="165">
        <v>0</v>
      </c>
      <c r="S94" s="165">
        <v>0</v>
      </c>
      <c r="T94" s="11">
        <v>0</v>
      </c>
      <c r="U94" s="11" t="s">
        <v>191</v>
      </c>
      <c r="V94" s="11">
        <v>0</v>
      </c>
      <c r="W94" s="11" t="s">
        <v>191</v>
      </c>
      <c r="Y94" s="11"/>
      <c r="Z94" s="11"/>
      <c r="AB94" s="11"/>
      <c r="AC94" s="11"/>
      <c r="AD94" s="11"/>
      <c r="AE94" s="4"/>
      <c r="AF94" s="4"/>
    </row>
    <row r="95" spans="1:37" x14ac:dyDescent="0.25">
      <c r="A95" s="55"/>
      <c r="B95" s="11"/>
      <c r="C95" s="11" t="s">
        <v>192</v>
      </c>
      <c r="D95" s="11"/>
      <c r="E95" s="11" t="s">
        <v>241</v>
      </c>
      <c r="F95" s="11"/>
      <c r="G95" s="11"/>
      <c r="H95" s="11"/>
      <c r="I95" s="11"/>
      <c r="J95" s="11"/>
      <c r="K95" s="11"/>
      <c r="M95" s="11">
        <v>2</v>
      </c>
      <c r="N95" s="11">
        <f t="shared" si="6"/>
        <v>2</v>
      </c>
      <c r="P95" s="165">
        <v>334.26</v>
      </c>
      <c r="Q95" s="165">
        <v>0</v>
      </c>
      <c r="R95" s="165">
        <v>334.26</v>
      </c>
      <c r="S95" s="165">
        <v>0</v>
      </c>
      <c r="T95" s="11">
        <v>0</v>
      </c>
      <c r="U95" s="11" t="s">
        <v>191</v>
      </c>
      <c r="V95" s="11">
        <v>0</v>
      </c>
      <c r="W95" s="11" t="s">
        <v>191</v>
      </c>
      <c r="Y95" s="11"/>
      <c r="Z95" s="11"/>
      <c r="AB95" s="11"/>
      <c r="AC95" s="11"/>
      <c r="AD95" s="11"/>
      <c r="AE95" s="4"/>
      <c r="AF95" s="4"/>
    </row>
    <row r="96" spans="1:37" x14ac:dyDescent="0.25">
      <c r="A96" s="55"/>
      <c r="B96" s="11"/>
      <c r="C96" s="11" t="s">
        <v>192</v>
      </c>
      <c r="D96" s="11"/>
      <c r="E96" s="11" t="s">
        <v>242</v>
      </c>
      <c r="F96" s="11"/>
      <c r="G96" s="11"/>
      <c r="H96" s="11"/>
      <c r="I96" s="11"/>
      <c r="J96" s="11"/>
      <c r="K96" s="11"/>
      <c r="M96" s="11">
        <v>37</v>
      </c>
      <c r="N96" s="11">
        <f t="shared" si="6"/>
        <v>37</v>
      </c>
      <c r="P96" s="165">
        <v>1861.41</v>
      </c>
      <c r="Q96" s="165">
        <v>2723.87</v>
      </c>
      <c r="R96" s="165">
        <v>334.41</v>
      </c>
      <c r="S96" s="165">
        <v>232.45</v>
      </c>
      <c r="T96" s="11">
        <v>375</v>
      </c>
      <c r="U96" s="11" t="s">
        <v>191</v>
      </c>
      <c r="V96" s="11">
        <v>0</v>
      </c>
      <c r="W96" s="11" t="s">
        <v>191</v>
      </c>
      <c r="Y96" s="11"/>
      <c r="Z96" s="11"/>
      <c r="AB96" s="11"/>
      <c r="AC96" s="11"/>
      <c r="AD96" s="11"/>
      <c r="AE96" s="4"/>
      <c r="AF96" s="4"/>
    </row>
    <row r="97" spans="1:37" x14ac:dyDescent="0.25">
      <c r="A97" s="55"/>
      <c r="B97" s="11"/>
      <c r="C97" s="11" t="s">
        <v>192</v>
      </c>
      <c r="D97" s="11"/>
      <c r="E97" s="11" t="s">
        <v>243</v>
      </c>
      <c r="F97" s="11"/>
      <c r="G97" s="11"/>
      <c r="H97" s="11"/>
      <c r="I97" s="11"/>
      <c r="J97" s="11"/>
      <c r="K97" s="11"/>
      <c r="M97" s="11">
        <v>1108</v>
      </c>
      <c r="N97" s="11">
        <f t="shared" si="6"/>
        <v>1108</v>
      </c>
      <c r="P97" s="165">
        <v>1364.96</v>
      </c>
      <c r="Q97" s="165">
        <v>1969.82</v>
      </c>
      <c r="R97" s="165">
        <v>553.63</v>
      </c>
      <c r="S97" s="165">
        <v>697.63</v>
      </c>
      <c r="T97" s="11">
        <v>213</v>
      </c>
      <c r="U97" s="11" t="s">
        <v>191</v>
      </c>
      <c r="V97" s="11">
        <v>18</v>
      </c>
      <c r="W97" s="11" t="s">
        <v>191</v>
      </c>
      <c r="Y97" s="11"/>
      <c r="Z97" s="11"/>
      <c r="AB97" s="11"/>
      <c r="AC97" s="11"/>
      <c r="AD97" s="11"/>
      <c r="AE97" s="4"/>
      <c r="AF97" s="4"/>
    </row>
    <row r="98" spans="1:37" x14ac:dyDescent="0.25">
      <c r="A98" s="55"/>
      <c r="B98" s="11"/>
      <c r="C98" s="11" t="s">
        <v>192</v>
      </c>
      <c r="D98" s="11"/>
      <c r="E98" s="11" t="s">
        <v>244</v>
      </c>
      <c r="F98" s="11"/>
      <c r="G98" s="11"/>
      <c r="H98" s="11"/>
      <c r="I98" s="11"/>
      <c r="J98" s="11"/>
      <c r="K98" s="11"/>
      <c r="M98" s="11">
        <v>50</v>
      </c>
      <c r="N98" s="11">
        <f t="shared" si="6"/>
        <v>50</v>
      </c>
      <c r="P98" s="165">
        <v>2055.13</v>
      </c>
      <c r="Q98" s="165">
        <v>5518.95</v>
      </c>
      <c r="R98" s="165">
        <v>334.88</v>
      </c>
      <c r="S98" s="165">
        <v>4219.3100000000004</v>
      </c>
      <c r="T98" s="11">
        <v>380</v>
      </c>
      <c r="U98" s="11" t="s">
        <v>191</v>
      </c>
      <c r="V98" s="11">
        <v>5</v>
      </c>
      <c r="W98" s="11" t="s">
        <v>191</v>
      </c>
      <c r="Y98" s="11"/>
      <c r="Z98" s="11"/>
      <c r="AB98" s="11"/>
      <c r="AC98" s="11"/>
      <c r="AD98" s="11"/>
      <c r="AE98" s="4"/>
      <c r="AF98" s="4"/>
    </row>
    <row r="99" spans="1:37" x14ac:dyDescent="0.25">
      <c r="A99" s="55"/>
      <c r="B99" s="11"/>
      <c r="C99" s="11" t="s">
        <v>192</v>
      </c>
      <c r="D99" s="11"/>
      <c r="E99" s="11" t="s">
        <v>245</v>
      </c>
      <c r="F99" s="11"/>
      <c r="G99" s="11"/>
      <c r="H99" s="11"/>
      <c r="I99" s="11"/>
      <c r="J99" s="11"/>
      <c r="K99" s="11"/>
      <c r="M99" s="11">
        <v>2</v>
      </c>
      <c r="N99" s="11">
        <f t="shared" si="6"/>
        <v>2</v>
      </c>
      <c r="P99" s="165">
        <v>0</v>
      </c>
      <c r="Q99" s="165">
        <v>0</v>
      </c>
      <c r="R99" s="165">
        <v>0</v>
      </c>
      <c r="S99" s="165">
        <v>0</v>
      </c>
      <c r="T99" s="11">
        <v>0</v>
      </c>
      <c r="U99" s="11" t="s">
        <v>191</v>
      </c>
      <c r="V99" s="11">
        <v>0</v>
      </c>
      <c r="W99" s="11" t="s">
        <v>191</v>
      </c>
      <c r="Y99" s="11"/>
      <c r="Z99" s="11"/>
      <c r="AB99" s="11"/>
      <c r="AC99" s="11"/>
      <c r="AD99" s="11"/>
      <c r="AE99" s="4"/>
      <c r="AF99" s="4"/>
    </row>
    <row r="100" spans="1:37" x14ac:dyDescent="0.25">
      <c r="A100" s="55"/>
      <c r="B100" s="11"/>
      <c r="C100" s="11" t="s">
        <v>192</v>
      </c>
      <c r="D100" s="11"/>
      <c r="E100" s="11" t="s">
        <v>246</v>
      </c>
      <c r="F100" s="11"/>
      <c r="G100" s="11"/>
      <c r="H100" s="11"/>
      <c r="I100" s="11"/>
      <c r="J100" s="11"/>
      <c r="K100" s="11"/>
      <c r="M100" s="11">
        <v>1</v>
      </c>
      <c r="N100" s="11">
        <f t="shared" si="6"/>
        <v>1</v>
      </c>
      <c r="P100" s="165">
        <v>328.81</v>
      </c>
      <c r="Q100" s="165">
        <v>458.75</v>
      </c>
      <c r="R100" s="165">
        <v>328.81</v>
      </c>
      <c r="S100" s="165">
        <v>458.75</v>
      </c>
      <c r="T100" s="11">
        <v>36</v>
      </c>
      <c r="U100" s="11" t="s">
        <v>191</v>
      </c>
      <c r="V100" s="11">
        <v>36</v>
      </c>
      <c r="W100" s="11" t="s">
        <v>191</v>
      </c>
      <c r="Y100" s="11"/>
      <c r="Z100" s="11"/>
      <c r="AB100" s="11"/>
      <c r="AC100" s="11"/>
      <c r="AD100" s="11"/>
      <c r="AE100" s="4"/>
      <c r="AF100" s="4"/>
    </row>
    <row r="101" spans="1:37" x14ac:dyDescent="0.25">
      <c r="A101" s="55"/>
      <c r="B101" s="11"/>
      <c r="C101" s="11" t="s">
        <v>192</v>
      </c>
      <c r="D101" s="11"/>
      <c r="E101" s="11" t="s">
        <v>247</v>
      </c>
      <c r="F101" s="11"/>
      <c r="G101" s="11"/>
      <c r="H101" s="11"/>
      <c r="I101" s="11"/>
      <c r="J101" s="11"/>
      <c r="K101" s="11"/>
      <c r="M101" s="11">
        <v>1</v>
      </c>
      <c r="N101" s="11">
        <f t="shared" si="6"/>
        <v>1</v>
      </c>
      <c r="P101" s="165">
        <v>694.88</v>
      </c>
      <c r="Q101" s="165">
        <v>0</v>
      </c>
      <c r="R101" s="165">
        <v>694.88</v>
      </c>
      <c r="S101" s="165">
        <v>0</v>
      </c>
      <c r="T101" s="11">
        <v>0</v>
      </c>
      <c r="U101" s="11" t="s">
        <v>191</v>
      </c>
      <c r="V101" s="11">
        <v>0</v>
      </c>
      <c r="W101" s="11" t="s">
        <v>191</v>
      </c>
      <c r="Y101" s="11"/>
      <c r="Z101" s="11"/>
      <c r="AB101" s="11"/>
      <c r="AC101" s="11"/>
      <c r="AD101" s="11"/>
      <c r="AE101" s="4"/>
      <c r="AF101" s="4"/>
    </row>
    <row r="102" spans="1:37" ht="13.8" thickBot="1" x14ac:dyDescent="0.3">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8" thickBot="1" x14ac:dyDescent="0.3">
      <c r="A103" s="55"/>
      <c r="B103" s="93" t="s">
        <v>124</v>
      </c>
      <c r="C103" s="100"/>
      <c r="D103" s="100"/>
      <c r="E103" s="100"/>
      <c r="F103" s="95"/>
      <c r="G103" s="95"/>
      <c r="H103" s="95"/>
      <c r="I103" s="95"/>
      <c r="J103" s="95"/>
      <c r="K103" s="96"/>
      <c r="M103" s="163">
        <f>SUM(M84:M101)</f>
        <v>1355</v>
      </c>
      <c r="N103" s="164">
        <f>SUM(N84:N101)</f>
        <v>1355</v>
      </c>
      <c r="P103" s="167">
        <f>AVERAGEIF(P84:P101,"&gt;0")</f>
        <v>819.1481818181818</v>
      </c>
      <c r="Q103" s="168">
        <f>AVERAGEIF(Q84:Q101,"&gt;0")</f>
        <v>1722.3755555555556</v>
      </c>
      <c r="R103" s="168">
        <f>AVERAGEIF(R84:R101,"&gt;0")</f>
        <v>330.91181818181821</v>
      </c>
      <c r="S103" s="168">
        <f>AVERAGEIF(S84:S101,"&gt;0")</f>
        <v>722.85777777777776</v>
      </c>
      <c r="T103" s="170">
        <f>AVERAGEIF(T84:T101,"&gt;0")</f>
        <v>143.22222222222223</v>
      </c>
      <c r="U103" s="170" t="s">
        <v>191</v>
      </c>
      <c r="V103" s="170">
        <f>AVERAGEIF(V84:V101,"&gt;0")</f>
        <v>12.166666666666666</v>
      </c>
      <c r="W103" s="170" t="s">
        <v>191</v>
      </c>
      <c r="Y103" s="175" t="s">
        <v>191</v>
      </c>
      <c r="Z103" s="176" t="s">
        <v>191</v>
      </c>
      <c r="AB103" s="95"/>
      <c r="AC103" s="95"/>
      <c r="AD103" s="96"/>
      <c r="AE103" s="4"/>
      <c r="AF103" s="4"/>
    </row>
    <row r="104" spans="1:37" s="4" customFormat="1" x14ac:dyDescent="0.25">
      <c r="A104" s="55"/>
      <c r="M104" s="50"/>
      <c r="P104" s="50"/>
      <c r="Y104" s="50"/>
      <c r="AB104" s="58"/>
      <c r="AC104" s="5"/>
      <c r="AD104" s="5"/>
      <c r="AH104" s="74"/>
      <c r="AI104" s="74"/>
      <c r="AJ104" s="74"/>
      <c r="AK104" s="74"/>
    </row>
    <row r="105" spans="1:37" ht="57.75" customHeight="1" x14ac:dyDescent="0.25">
      <c r="A105" s="55" t="str">
        <f>A41</f>
        <v>July, 2022</v>
      </c>
      <c r="B105" s="56" t="s">
        <v>142</v>
      </c>
      <c r="C105" s="56" t="s">
        <v>16</v>
      </c>
      <c r="D105" s="56" t="s">
        <v>104</v>
      </c>
      <c r="E105" s="56" t="s">
        <v>17</v>
      </c>
      <c r="F105" s="57" t="s">
        <v>153</v>
      </c>
      <c r="G105" s="57" t="s">
        <v>153</v>
      </c>
      <c r="H105" s="57" t="s">
        <v>159</v>
      </c>
      <c r="I105" s="57" t="s">
        <v>159</v>
      </c>
      <c r="J105" s="57" t="s">
        <v>162</v>
      </c>
      <c r="K105" s="57" t="s">
        <v>163</v>
      </c>
      <c r="L105" s="90"/>
      <c r="M105" s="57" t="s">
        <v>189</v>
      </c>
      <c r="N105" s="57" t="s">
        <v>190</v>
      </c>
      <c r="O105" s="72"/>
      <c r="P105" s="57" t="s">
        <v>193</v>
      </c>
      <c r="Q105" s="57" t="s">
        <v>194</v>
      </c>
      <c r="R105" s="57" t="s">
        <v>195</v>
      </c>
      <c r="S105" s="57" t="s">
        <v>196</v>
      </c>
      <c r="T105" s="57" t="s">
        <v>197</v>
      </c>
      <c r="U105" s="57" t="s">
        <v>198</v>
      </c>
      <c r="V105" s="57" t="s">
        <v>199</v>
      </c>
      <c r="W105" s="57" t="s">
        <v>200</v>
      </c>
      <c r="X105" s="72"/>
      <c r="Y105" s="57" t="s">
        <v>117</v>
      </c>
      <c r="Z105" s="57" t="s">
        <v>118</v>
      </c>
      <c r="AB105" s="57" t="s">
        <v>132</v>
      </c>
      <c r="AC105" s="57" t="s">
        <v>133</v>
      </c>
      <c r="AD105" s="57" t="s">
        <v>134</v>
      </c>
      <c r="AE105" s="4"/>
      <c r="AF105" s="4"/>
    </row>
    <row r="106" spans="1:37" x14ac:dyDescent="0.25">
      <c r="A106" s="55"/>
      <c r="B106" s="11"/>
      <c r="C106" s="11" t="s">
        <v>192</v>
      </c>
      <c r="D106" s="11"/>
      <c r="E106" s="162">
        <v>0</v>
      </c>
      <c r="F106" s="11"/>
      <c r="G106" s="11"/>
      <c r="H106" s="11"/>
      <c r="I106" s="11"/>
      <c r="J106" s="11"/>
      <c r="K106" s="11"/>
      <c r="M106" s="11">
        <v>15</v>
      </c>
      <c r="N106" s="11">
        <f>M106</f>
        <v>15</v>
      </c>
      <c r="P106" s="166">
        <v>300.93</v>
      </c>
      <c r="Q106" s="166">
        <v>148.63</v>
      </c>
      <c r="R106" s="166">
        <v>215.48</v>
      </c>
      <c r="S106" s="166">
        <v>148.63</v>
      </c>
      <c r="T106" s="11">
        <v>5</v>
      </c>
      <c r="U106" s="11" t="s">
        <v>191</v>
      </c>
      <c r="V106" s="11">
        <v>0</v>
      </c>
      <c r="W106" s="11" t="s">
        <v>191</v>
      </c>
      <c r="Y106" s="11"/>
      <c r="Z106" s="11"/>
      <c r="AB106" s="11"/>
      <c r="AC106" s="11"/>
      <c r="AD106" s="11"/>
      <c r="AE106" s="4"/>
      <c r="AF106" s="4"/>
    </row>
    <row r="107" spans="1:37" x14ac:dyDescent="0.25">
      <c r="A107" s="55"/>
      <c r="B107" s="11"/>
      <c r="C107" s="11" t="s">
        <v>192</v>
      </c>
      <c r="D107" s="11"/>
      <c r="E107" s="11" t="s">
        <v>231</v>
      </c>
      <c r="F107" s="11"/>
      <c r="G107" s="11"/>
      <c r="H107" s="11"/>
      <c r="I107" s="11"/>
      <c r="J107" s="11"/>
      <c r="K107" s="11"/>
      <c r="M107" s="11">
        <v>1</v>
      </c>
      <c r="N107" s="11">
        <f t="shared" ref="N107:N123" si="7">M107</f>
        <v>1</v>
      </c>
      <c r="P107" s="165">
        <v>32.770000000000003</v>
      </c>
      <c r="Q107" s="165">
        <v>23.18</v>
      </c>
      <c r="R107" s="165">
        <v>32.770000000000003</v>
      </c>
      <c r="S107" s="165">
        <v>23.18</v>
      </c>
      <c r="T107" s="11">
        <v>4</v>
      </c>
      <c r="U107" s="11" t="s">
        <v>191</v>
      </c>
      <c r="V107" s="11">
        <v>4</v>
      </c>
      <c r="W107" s="11" t="s">
        <v>191</v>
      </c>
      <c r="Y107" s="11"/>
      <c r="Z107" s="11"/>
      <c r="AB107" s="11"/>
      <c r="AC107" s="11"/>
      <c r="AD107" s="11"/>
      <c r="AE107" s="4"/>
      <c r="AF107" s="4"/>
    </row>
    <row r="108" spans="1:37" x14ac:dyDescent="0.25">
      <c r="A108" s="55"/>
      <c r="B108" s="11"/>
      <c r="C108" s="11" t="s">
        <v>192</v>
      </c>
      <c r="D108" s="11"/>
      <c r="E108" s="11" t="s">
        <v>232</v>
      </c>
      <c r="F108" s="11"/>
      <c r="G108" s="11"/>
      <c r="H108" s="11"/>
      <c r="I108" s="11"/>
      <c r="J108" s="11"/>
      <c r="K108" s="11"/>
      <c r="M108" s="11">
        <v>1</v>
      </c>
      <c r="N108" s="11">
        <f t="shared" si="7"/>
        <v>1</v>
      </c>
      <c r="P108" s="165">
        <v>0</v>
      </c>
      <c r="Q108" s="165">
        <v>0</v>
      </c>
      <c r="R108" s="165">
        <v>0</v>
      </c>
      <c r="S108" s="165">
        <v>0</v>
      </c>
      <c r="T108" s="11">
        <v>0</v>
      </c>
      <c r="U108" s="11" t="s">
        <v>191</v>
      </c>
      <c r="V108" s="11">
        <v>0</v>
      </c>
      <c r="W108" s="11" t="s">
        <v>191</v>
      </c>
      <c r="Y108" s="11"/>
      <c r="Z108" s="11"/>
      <c r="AB108" s="11"/>
      <c r="AC108" s="11"/>
      <c r="AD108" s="11"/>
      <c r="AE108" s="4"/>
      <c r="AF108" s="4"/>
    </row>
    <row r="109" spans="1:37" x14ac:dyDescent="0.25">
      <c r="A109" s="55"/>
      <c r="B109" s="11"/>
      <c r="C109" s="11" t="s">
        <v>192</v>
      </c>
      <c r="D109" s="11"/>
      <c r="E109" s="11" t="s">
        <v>233</v>
      </c>
      <c r="F109" s="11"/>
      <c r="G109" s="11"/>
      <c r="H109" s="11"/>
      <c r="I109" s="11"/>
      <c r="J109" s="11"/>
      <c r="K109" s="11"/>
      <c r="M109" s="11">
        <v>0</v>
      </c>
      <c r="N109" s="11">
        <f t="shared" si="7"/>
        <v>0</v>
      </c>
      <c r="P109" s="165">
        <v>0</v>
      </c>
      <c r="Q109" s="165">
        <v>0</v>
      </c>
      <c r="R109" s="165">
        <v>0</v>
      </c>
      <c r="S109" s="165">
        <v>0</v>
      </c>
      <c r="T109" s="11">
        <v>0</v>
      </c>
      <c r="U109" s="11" t="s">
        <v>191</v>
      </c>
      <c r="V109" s="11">
        <v>0</v>
      </c>
      <c r="W109" s="11" t="s">
        <v>191</v>
      </c>
      <c r="Y109" s="11"/>
      <c r="Z109" s="11"/>
      <c r="AB109" s="11"/>
      <c r="AC109" s="11"/>
      <c r="AD109" s="11"/>
      <c r="AE109" s="4"/>
      <c r="AF109" s="4"/>
    </row>
    <row r="110" spans="1:37" x14ac:dyDescent="0.25">
      <c r="A110" s="55"/>
      <c r="B110" s="11"/>
      <c r="C110" s="11" t="s">
        <v>192</v>
      </c>
      <c r="D110" s="11"/>
      <c r="E110" s="11" t="s">
        <v>234</v>
      </c>
      <c r="F110" s="11"/>
      <c r="G110" s="11"/>
      <c r="H110" s="11"/>
      <c r="I110" s="11"/>
      <c r="J110" s="11"/>
      <c r="K110" s="11"/>
      <c r="M110" s="11">
        <v>2</v>
      </c>
      <c r="N110" s="11">
        <f t="shared" si="7"/>
        <v>2</v>
      </c>
      <c r="P110" s="165">
        <v>0</v>
      </c>
      <c r="Q110" s="165">
        <v>0</v>
      </c>
      <c r="R110" s="165">
        <v>0</v>
      </c>
      <c r="S110" s="165">
        <v>0</v>
      </c>
      <c r="T110" s="11">
        <v>0</v>
      </c>
      <c r="U110" s="11" t="s">
        <v>191</v>
      </c>
      <c r="V110" s="11">
        <v>0</v>
      </c>
      <c r="W110" s="11" t="s">
        <v>191</v>
      </c>
      <c r="Y110" s="11"/>
      <c r="Z110" s="11"/>
      <c r="AB110" s="11"/>
      <c r="AC110" s="11"/>
      <c r="AD110" s="11"/>
      <c r="AE110" s="4"/>
      <c r="AF110" s="4"/>
    </row>
    <row r="111" spans="1:37" x14ac:dyDescent="0.25">
      <c r="A111" s="55"/>
      <c r="B111" s="11"/>
      <c r="C111" s="11" t="s">
        <v>192</v>
      </c>
      <c r="D111" s="11"/>
      <c r="E111" s="11" t="s">
        <v>235</v>
      </c>
      <c r="F111" s="11"/>
      <c r="G111" s="11"/>
      <c r="H111" s="11"/>
      <c r="I111" s="11"/>
      <c r="J111" s="11"/>
      <c r="K111" s="11"/>
      <c r="M111" s="11">
        <v>0</v>
      </c>
      <c r="N111" s="11">
        <f t="shared" si="7"/>
        <v>0</v>
      </c>
      <c r="P111" s="165">
        <v>0</v>
      </c>
      <c r="Q111" s="165">
        <v>0</v>
      </c>
      <c r="R111" s="165">
        <v>0</v>
      </c>
      <c r="S111" s="165">
        <v>0</v>
      </c>
      <c r="T111" s="11">
        <v>0</v>
      </c>
      <c r="U111" s="11" t="s">
        <v>191</v>
      </c>
      <c r="V111" s="11">
        <v>0</v>
      </c>
      <c r="W111" s="11" t="s">
        <v>191</v>
      </c>
      <c r="Y111" s="11"/>
      <c r="Z111" s="11"/>
      <c r="AB111" s="11"/>
      <c r="AC111" s="11"/>
      <c r="AD111" s="11"/>
      <c r="AE111" s="4"/>
      <c r="AF111" s="4"/>
    </row>
    <row r="112" spans="1:37" x14ac:dyDescent="0.25">
      <c r="A112" s="55"/>
      <c r="B112" s="11"/>
      <c r="C112" s="11" t="s">
        <v>192</v>
      </c>
      <c r="D112" s="11"/>
      <c r="E112" s="11" t="s">
        <v>236</v>
      </c>
      <c r="F112" s="11"/>
      <c r="G112" s="11"/>
      <c r="H112" s="11"/>
      <c r="I112" s="11"/>
      <c r="J112" s="11"/>
      <c r="K112" s="11"/>
      <c r="M112" s="11">
        <v>1</v>
      </c>
      <c r="N112" s="11">
        <f t="shared" si="7"/>
        <v>1</v>
      </c>
      <c r="P112" s="165">
        <v>266.8</v>
      </c>
      <c r="Q112" s="165">
        <v>265.18</v>
      </c>
      <c r="R112" s="165">
        <v>266.8</v>
      </c>
      <c r="S112" s="165">
        <v>265.18</v>
      </c>
      <c r="T112" s="11">
        <v>54</v>
      </c>
      <c r="U112" s="11" t="s">
        <v>191</v>
      </c>
      <c r="V112" s="11">
        <v>54</v>
      </c>
      <c r="W112" s="11" t="s">
        <v>191</v>
      </c>
      <c r="Y112" s="11"/>
      <c r="Z112" s="11"/>
      <c r="AB112" s="11"/>
      <c r="AC112" s="11"/>
      <c r="AD112" s="11"/>
      <c r="AE112" s="4"/>
      <c r="AF112" s="4"/>
    </row>
    <row r="113" spans="1:37" x14ac:dyDescent="0.25">
      <c r="A113" s="55"/>
      <c r="B113" s="11"/>
      <c r="C113" s="11" t="s">
        <v>192</v>
      </c>
      <c r="D113" s="11"/>
      <c r="E113" s="11" t="s">
        <v>237</v>
      </c>
      <c r="F113" s="11"/>
      <c r="G113" s="11"/>
      <c r="H113" s="11"/>
      <c r="I113" s="11"/>
      <c r="J113" s="11"/>
      <c r="K113" s="11"/>
      <c r="M113" s="11">
        <v>1</v>
      </c>
      <c r="N113" s="11">
        <f t="shared" si="7"/>
        <v>1</v>
      </c>
      <c r="P113" s="165">
        <v>0</v>
      </c>
      <c r="Q113" s="165">
        <v>0</v>
      </c>
      <c r="R113" s="165">
        <v>0</v>
      </c>
      <c r="S113" s="165">
        <v>0</v>
      </c>
      <c r="T113" s="11">
        <v>0</v>
      </c>
      <c r="U113" s="11" t="s">
        <v>191</v>
      </c>
      <c r="V113" s="11">
        <v>0</v>
      </c>
      <c r="W113" s="11" t="s">
        <v>191</v>
      </c>
      <c r="Y113" s="11"/>
      <c r="Z113" s="11"/>
      <c r="AB113" s="11"/>
      <c r="AC113" s="11"/>
      <c r="AD113" s="11"/>
      <c r="AE113" s="4"/>
      <c r="AF113" s="4"/>
    </row>
    <row r="114" spans="1:37" x14ac:dyDescent="0.25">
      <c r="A114" s="55"/>
      <c r="B114" s="11"/>
      <c r="C114" s="11" t="s">
        <v>192</v>
      </c>
      <c r="D114" s="11"/>
      <c r="E114" s="11" t="s">
        <v>238</v>
      </c>
      <c r="F114" s="11"/>
      <c r="G114" s="11"/>
      <c r="H114" s="11"/>
      <c r="I114" s="11"/>
      <c r="J114" s="11"/>
      <c r="K114" s="11"/>
      <c r="M114" s="11">
        <v>95</v>
      </c>
      <c r="N114" s="11">
        <f t="shared" si="7"/>
        <v>95</v>
      </c>
      <c r="P114" s="165">
        <v>332.85</v>
      </c>
      <c r="Q114" s="165">
        <v>646.16999999999996</v>
      </c>
      <c r="R114" s="165">
        <v>331.14</v>
      </c>
      <c r="S114" s="165">
        <v>463.51</v>
      </c>
      <c r="T114" s="11">
        <v>122</v>
      </c>
      <c r="U114" s="11" t="s">
        <v>191</v>
      </c>
      <c r="V114" s="11">
        <v>16</v>
      </c>
      <c r="W114" s="11" t="s">
        <v>191</v>
      </c>
      <c r="Y114" s="11"/>
      <c r="Z114" s="11"/>
      <c r="AB114" s="11"/>
      <c r="AC114" s="11"/>
      <c r="AD114" s="11"/>
      <c r="AE114" s="4"/>
      <c r="AF114" s="4"/>
    </row>
    <row r="115" spans="1:37" x14ac:dyDescent="0.25">
      <c r="A115" s="55"/>
      <c r="B115" s="11"/>
      <c r="C115" s="11" t="s">
        <v>192</v>
      </c>
      <c r="D115" s="11"/>
      <c r="E115" s="11" t="s">
        <v>239</v>
      </c>
      <c r="F115" s="11"/>
      <c r="G115" s="11"/>
      <c r="H115" s="11"/>
      <c r="I115" s="11"/>
      <c r="J115" s="11"/>
      <c r="K115" s="11"/>
      <c r="M115" s="11">
        <v>32</v>
      </c>
      <c r="N115" s="11">
        <f t="shared" si="7"/>
        <v>32</v>
      </c>
      <c r="P115" s="165">
        <v>1164.6199999999999</v>
      </c>
      <c r="Q115" s="165">
        <v>3578.96</v>
      </c>
      <c r="R115" s="165">
        <v>356.87</v>
      </c>
      <c r="S115" s="165">
        <v>511.05</v>
      </c>
      <c r="T115" s="11">
        <v>172</v>
      </c>
      <c r="U115" s="11" t="s">
        <v>191</v>
      </c>
      <c r="V115" s="11">
        <v>0</v>
      </c>
      <c r="W115" s="11" t="s">
        <v>191</v>
      </c>
      <c r="Y115" s="11"/>
      <c r="Z115" s="11"/>
      <c r="AB115" s="11"/>
      <c r="AC115" s="11"/>
      <c r="AD115" s="11"/>
      <c r="AE115" s="4"/>
      <c r="AF115" s="4"/>
    </row>
    <row r="116" spans="1:37" x14ac:dyDescent="0.25">
      <c r="A116" s="55"/>
      <c r="B116" s="11"/>
      <c r="C116" s="11" t="s">
        <v>192</v>
      </c>
      <c r="D116" s="11"/>
      <c r="E116" s="11" t="s">
        <v>240</v>
      </c>
      <c r="F116" s="11"/>
      <c r="G116" s="11"/>
      <c r="H116" s="11"/>
      <c r="I116" s="11"/>
      <c r="J116" s="11"/>
      <c r="K116" s="11"/>
      <c r="M116" s="11">
        <v>4</v>
      </c>
      <c r="N116" s="11">
        <f t="shared" si="7"/>
        <v>4</v>
      </c>
      <c r="P116" s="165">
        <v>900</v>
      </c>
      <c r="Q116" s="165">
        <v>0</v>
      </c>
      <c r="R116" s="165">
        <v>900</v>
      </c>
      <c r="S116" s="165">
        <v>0</v>
      </c>
      <c r="T116" s="11">
        <v>0</v>
      </c>
      <c r="U116" s="11" t="s">
        <v>191</v>
      </c>
      <c r="V116" s="11">
        <v>0</v>
      </c>
      <c r="W116" s="11" t="s">
        <v>191</v>
      </c>
      <c r="Y116" s="11"/>
      <c r="Z116" s="11"/>
      <c r="AB116" s="11"/>
      <c r="AC116" s="11"/>
      <c r="AD116" s="11"/>
      <c r="AE116" s="4"/>
      <c r="AF116" s="4"/>
    </row>
    <row r="117" spans="1:37" x14ac:dyDescent="0.25">
      <c r="A117" s="55"/>
      <c r="B117" s="11"/>
      <c r="C117" s="11" t="s">
        <v>192</v>
      </c>
      <c r="D117" s="11"/>
      <c r="E117" s="11" t="s">
        <v>241</v>
      </c>
      <c r="F117" s="11"/>
      <c r="G117" s="11"/>
      <c r="H117" s="11"/>
      <c r="I117" s="11"/>
      <c r="J117" s="11"/>
      <c r="K117" s="11"/>
      <c r="M117" s="11">
        <v>2</v>
      </c>
      <c r="N117" s="11">
        <f t="shared" si="7"/>
        <v>2</v>
      </c>
      <c r="P117" s="165">
        <v>330.89</v>
      </c>
      <c r="Q117" s="165">
        <v>0</v>
      </c>
      <c r="R117" s="165">
        <v>330.89</v>
      </c>
      <c r="S117" s="165">
        <v>0</v>
      </c>
      <c r="T117" s="11">
        <v>0</v>
      </c>
      <c r="U117" s="11" t="s">
        <v>191</v>
      </c>
      <c r="V117" s="11">
        <v>0</v>
      </c>
      <c r="W117" s="11" t="s">
        <v>191</v>
      </c>
      <c r="Y117" s="11"/>
      <c r="Z117" s="11"/>
      <c r="AB117" s="11"/>
      <c r="AC117" s="11"/>
      <c r="AD117" s="11"/>
      <c r="AE117" s="4"/>
      <c r="AF117" s="4"/>
    </row>
    <row r="118" spans="1:37" x14ac:dyDescent="0.25">
      <c r="A118" s="55"/>
      <c r="B118" s="11"/>
      <c r="C118" s="11" t="s">
        <v>192</v>
      </c>
      <c r="D118" s="11"/>
      <c r="E118" s="11" t="s">
        <v>242</v>
      </c>
      <c r="F118" s="11"/>
      <c r="G118" s="11"/>
      <c r="H118" s="11"/>
      <c r="I118" s="11"/>
      <c r="J118" s="11"/>
      <c r="K118" s="11"/>
      <c r="M118" s="11">
        <v>35</v>
      </c>
      <c r="N118" s="11">
        <f t="shared" si="7"/>
        <v>35</v>
      </c>
      <c r="P118" s="165">
        <v>2459.71</v>
      </c>
      <c r="Q118" s="165">
        <v>4033.91</v>
      </c>
      <c r="R118" s="165">
        <v>331.42</v>
      </c>
      <c r="S118" s="165">
        <v>438.83</v>
      </c>
      <c r="T118" s="11">
        <v>442</v>
      </c>
      <c r="U118" s="11" t="s">
        <v>191</v>
      </c>
      <c r="V118" s="11">
        <v>0</v>
      </c>
      <c r="W118" s="11" t="s">
        <v>191</v>
      </c>
      <c r="Y118" s="11"/>
      <c r="Z118" s="11"/>
      <c r="AB118" s="11"/>
      <c r="AC118" s="11"/>
      <c r="AD118" s="11"/>
      <c r="AE118" s="4"/>
      <c r="AF118" s="4"/>
    </row>
    <row r="119" spans="1:37" x14ac:dyDescent="0.25">
      <c r="A119" s="55"/>
      <c r="B119" s="11"/>
      <c r="C119" s="11" t="s">
        <v>192</v>
      </c>
      <c r="D119" s="11"/>
      <c r="E119" s="11" t="s">
        <v>243</v>
      </c>
      <c r="F119" s="11"/>
      <c r="G119" s="11"/>
      <c r="H119" s="11"/>
      <c r="I119" s="11"/>
      <c r="J119" s="11"/>
      <c r="K119" s="11"/>
      <c r="M119" s="11">
        <v>1109</v>
      </c>
      <c r="N119" s="11">
        <f t="shared" si="7"/>
        <v>1109</v>
      </c>
      <c r="P119" s="165">
        <v>1703.03</v>
      </c>
      <c r="Q119" s="165">
        <v>2376.94</v>
      </c>
      <c r="R119" s="165">
        <v>587.61</v>
      </c>
      <c r="S119" s="165">
        <v>702.02</v>
      </c>
      <c r="T119" s="11">
        <v>293</v>
      </c>
      <c r="U119" s="11" t="s">
        <v>191</v>
      </c>
      <c r="V119" s="11">
        <v>17</v>
      </c>
      <c r="W119" s="11" t="s">
        <v>191</v>
      </c>
      <c r="Y119" s="11"/>
      <c r="Z119" s="11"/>
      <c r="AB119" s="11"/>
      <c r="AC119" s="11"/>
      <c r="AD119" s="11"/>
      <c r="AE119" s="4"/>
      <c r="AF119" s="4"/>
    </row>
    <row r="120" spans="1:37" x14ac:dyDescent="0.25">
      <c r="A120" s="55"/>
      <c r="B120" s="11"/>
      <c r="C120" s="11" t="s">
        <v>192</v>
      </c>
      <c r="D120" s="11"/>
      <c r="E120" s="11" t="s">
        <v>244</v>
      </c>
      <c r="F120" s="11"/>
      <c r="G120" s="11"/>
      <c r="H120" s="11"/>
      <c r="I120" s="11"/>
      <c r="J120" s="11"/>
      <c r="K120" s="11"/>
      <c r="M120" s="11">
        <v>48</v>
      </c>
      <c r="N120" s="11">
        <f t="shared" si="7"/>
        <v>48</v>
      </c>
      <c r="P120" s="165">
        <v>947.91</v>
      </c>
      <c r="Q120" s="165">
        <v>2323.4899999999998</v>
      </c>
      <c r="R120" s="165">
        <v>331.51</v>
      </c>
      <c r="S120" s="165">
        <v>1081.8399999999999</v>
      </c>
      <c r="T120" s="11">
        <v>300</v>
      </c>
      <c r="U120" s="11" t="s">
        <v>191</v>
      </c>
      <c r="V120" s="11">
        <v>2</v>
      </c>
      <c r="W120" s="11" t="s">
        <v>191</v>
      </c>
      <c r="Y120" s="11"/>
      <c r="Z120" s="11"/>
      <c r="AB120" s="11"/>
      <c r="AC120" s="11"/>
      <c r="AD120" s="11"/>
      <c r="AE120" s="4"/>
      <c r="AF120" s="4"/>
    </row>
    <row r="121" spans="1:37" x14ac:dyDescent="0.25">
      <c r="A121" s="55"/>
      <c r="B121" s="11"/>
      <c r="C121" s="11" t="s">
        <v>192</v>
      </c>
      <c r="D121" s="11"/>
      <c r="E121" s="11" t="s">
        <v>245</v>
      </c>
      <c r="F121" s="11"/>
      <c r="G121" s="11"/>
      <c r="H121" s="11"/>
      <c r="I121" s="11"/>
      <c r="J121" s="11"/>
      <c r="K121" s="11"/>
      <c r="M121" s="11">
        <v>2</v>
      </c>
      <c r="N121" s="11">
        <f t="shared" si="7"/>
        <v>2</v>
      </c>
      <c r="P121" s="165">
        <v>0</v>
      </c>
      <c r="Q121" s="165">
        <v>0</v>
      </c>
      <c r="R121" s="165">
        <v>0</v>
      </c>
      <c r="S121" s="165">
        <v>0</v>
      </c>
      <c r="T121" s="11">
        <v>0</v>
      </c>
      <c r="U121" s="11" t="s">
        <v>191</v>
      </c>
      <c r="V121" s="11">
        <v>0</v>
      </c>
      <c r="W121" s="11" t="s">
        <v>191</v>
      </c>
      <c r="Y121" s="11"/>
      <c r="Z121" s="11"/>
      <c r="AB121" s="11"/>
      <c r="AC121" s="11"/>
      <c r="AD121" s="11"/>
      <c r="AE121" s="4"/>
      <c r="AF121" s="4"/>
    </row>
    <row r="122" spans="1:37" x14ac:dyDescent="0.25">
      <c r="A122" s="55"/>
      <c r="B122" s="11"/>
      <c r="C122" s="11" t="s">
        <v>192</v>
      </c>
      <c r="D122" s="11"/>
      <c r="E122" s="11" t="s">
        <v>246</v>
      </c>
      <c r="F122" s="11"/>
      <c r="G122" s="11"/>
      <c r="H122" s="11"/>
      <c r="I122" s="11"/>
      <c r="J122" s="11"/>
      <c r="K122" s="11"/>
      <c r="M122" s="11">
        <v>1</v>
      </c>
      <c r="N122" s="11">
        <f t="shared" si="7"/>
        <v>1</v>
      </c>
      <c r="P122" s="165">
        <v>350.37</v>
      </c>
      <c r="Q122" s="165">
        <v>510.27</v>
      </c>
      <c r="R122" s="165">
        <v>350.37</v>
      </c>
      <c r="S122" s="165">
        <v>510.27</v>
      </c>
      <c r="T122" s="11">
        <v>43</v>
      </c>
      <c r="U122" s="11" t="s">
        <v>191</v>
      </c>
      <c r="V122" s="11">
        <v>43</v>
      </c>
      <c r="W122" s="11" t="s">
        <v>191</v>
      </c>
      <c r="Y122" s="11"/>
      <c r="Z122" s="11"/>
      <c r="AB122" s="11"/>
      <c r="AC122" s="11"/>
      <c r="AD122" s="11"/>
      <c r="AE122" s="4"/>
      <c r="AF122" s="4"/>
    </row>
    <row r="123" spans="1:37" x14ac:dyDescent="0.25">
      <c r="A123" s="55"/>
      <c r="B123" s="11"/>
      <c r="C123" s="11" t="s">
        <v>192</v>
      </c>
      <c r="D123" s="11"/>
      <c r="E123" s="11" t="s">
        <v>247</v>
      </c>
      <c r="F123" s="11"/>
      <c r="G123" s="11"/>
      <c r="H123" s="11"/>
      <c r="I123" s="11"/>
      <c r="J123" s="11"/>
      <c r="K123" s="11"/>
      <c r="M123" s="11">
        <v>1</v>
      </c>
      <c r="N123" s="11">
        <f t="shared" si="7"/>
        <v>1</v>
      </c>
      <c r="P123" s="165">
        <v>688.11</v>
      </c>
      <c r="Q123" s="165">
        <v>0</v>
      </c>
      <c r="R123" s="165">
        <v>688.11</v>
      </c>
      <c r="S123" s="165">
        <v>0</v>
      </c>
      <c r="T123" s="11">
        <v>0</v>
      </c>
      <c r="U123" s="11" t="s">
        <v>191</v>
      </c>
      <c r="V123" s="11">
        <v>0</v>
      </c>
      <c r="W123" s="11" t="s">
        <v>191</v>
      </c>
      <c r="Y123" s="11"/>
      <c r="Z123" s="11"/>
      <c r="AB123" s="11"/>
      <c r="AC123" s="11"/>
      <c r="AD123" s="11"/>
      <c r="AE123" s="4"/>
      <c r="AF123" s="4"/>
    </row>
    <row r="124" spans="1:37" ht="13.8" thickBot="1" x14ac:dyDescent="0.3">
      <c r="A124" s="55"/>
      <c r="B124" s="11"/>
      <c r="C124" s="11"/>
      <c r="D124" s="11"/>
      <c r="E124" s="11"/>
      <c r="F124" s="11"/>
      <c r="G124" s="11"/>
      <c r="H124" s="11"/>
      <c r="I124" s="11"/>
      <c r="J124" s="11"/>
      <c r="K124" s="11"/>
      <c r="M124" s="11"/>
      <c r="N124" s="147"/>
      <c r="P124" s="11"/>
      <c r="Q124" s="11"/>
      <c r="R124" s="11"/>
      <c r="S124" s="11"/>
      <c r="T124" s="11"/>
      <c r="U124" s="11"/>
      <c r="V124" s="11"/>
      <c r="W124" s="11"/>
      <c r="Y124" s="11"/>
      <c r="Z124" s="11"/>
      <c r="AB124" s="11"/>
      <c r="AC124" s="11"/>
      <c r="AD124" s="11"/>
      <c r="AE124" s="4"/>
      <c r="AF124" s="4"/>
    </row>
    <row r="125" spans="1:37" ht="13.8" thickBot="1" x14ac:dyDescent="0.3">
      <c r="A125" s="55"/>
      <c r="B125" s="93" t="s">
        <v>124</v>
      </c>
      <c r="C125" s="100"/>
      <c r="D125" s="100"/>
      <c r="E125" s="100"/>
      <c r="F125" s="95"/>
      <c r="G125" s="95"/>
      <c r="H125" s="95"/>
      <c r="I125" s="95"/>
      <c r="J125" s="95"/>
      <c r="K125" s="96"/>
      <c r="M125" s="163">
        <f>SUM(M106:M124)</f>
        <v>1350</v>
      </c>
      <c r="N125" s="164">
        <f>SUM(N106:N124)</f>
        <v>1350</v>
      </c>
      <c r="P125" s="167">
        <f>AVERAGEIF(P106:P123,"&gt;0")</f>
        <v>789.8325000000001</v>
      </c>
      <c r="Q125" s="168">
        <f>AVERAGEIF(Q106:Q123,"&gt;0")</f>
        <v>1545.1922222222222</v>
      </c>
      <c r="R125" s="168">
        <f>AVERAGEIF(R106:R123,"&gt;0")</f>
        <v>393.58083333333326</v>
      </c>
      <c r="S125" s="168">
        <f>AVERAGEIF(S106:S123,"&gt;0")</f>
        <v>460.50111111111113</v>
      </c>
      <c r="T125" s="170">
        <f>AVERAGEIF(T106:T123,"&gt;0")</f>
        <v>159.44444444444446</v>
      </c>
      <c r="U125" s="170" t="s">
        <v>191</v>
      </c>
      <c r="V125" s="170">
        <f t="shared" ref="V125" si="8">AVERAGEIF(V106:V123,"&gt;0")</f>
        <v>22.666666666666668</v>
      </c>
      <c r="W125" s="170" t="s">
        <v>191</v>
      </c>
      <c r="Y125" s="175">
        <v>15803419.539999999</v>
      </c>
      <c r="Z125" s="176">
        <v>15832345.17</v>
      </c>
      <c r="AB125" s="95"/>
      <c r="AC125" s="95"/>
      <c r="AD125" s="96"/>
      <c r="AE125" s="4"/>
      <c r="AF125" s="4"/>
    </row>
    <row r="126" spans="1:37" s="4" customFormat="1" x14ac:dyDescent="0.25">
      <c r="A126" s="55"/>
      <c r="M126" s="50"/>
      <c r="P126" s="50"/>
      <c r="Y126" s="50"/>
      <c r="AB126" s="58"/>
      <c r="AC126" s="5"/>
      <c r="AD126" s="5"/>
      <c r="AH126" s="74"/>
      <c r="AI126" s="74"/>
      <c r="AJ126" s="74"/>
      <c r="AK126" s="74"/>
    </row>
    <row r="127" spans="1:37" ht="57.75" customHeight="1" x14ac:dyDescent="0.25">
      <c r="A127" s="55" t="str">
        <f>A63</f>
        <v>July, 2019</v>
      </c>
      <c r="B127" s="56" t="s">
        <v>142</v>
      </c>
      <c r="C127" s="56" t="s">
        <v>16</v>
      </c>
      <c r="D127" s="56" t="s">
        <v>104</v>
      </c>
      <c r="E127" s="56" t="s">
        <v>17</v>
      </c>
      <c r="F127" s="57" t="s">
        <v>153</v>
      </c>
      <c r="G127" s="57" t="s">
        <v>153</v>
      </c>
      <c r="H127" s="57" t="s">
        <v>159</v>
      </c>
      <c r="I127" s="57" t="s">
        <v>159</v>
      </c>
      <c r="J127" s="57" t="s">
        <v>162</v>
      </c>
      <c r="K127" s="57" t="s">
        <v>163</v>
      </c>
      <c r="L127" s="90"/>
      <c r="M127" s="57" t="s">
        <v>189</v>
      </c>
      <c r="N127" s="57" t="s">
        <v>190</v>
      </c>
      <c r="O127" s="72"/>
      <c r="P127" s="57" t="s">
        <v>193</v>
      </c>
      <c r="Q127" s="57" t="s">
        <v>194</v>
      </c>
      <c r="R127" s="57" t="s">
        <v>195</v>
      </c>
      <c r="S127" s="57" t="s">
        <v>196</v>
      </c>
      <c r="T127" s="57" t="s">
        <v>197</v>
      </c>
      <c r="U127" s="57" t="s">
        <v>198</v>
      </c>
      <c r="V127" s="57" t="s">
        <v>199</v>
      </c>
      <c r="W127" s="57" t="s">
        <v>200</v>
      </c>
      <c r="X127" s="72"/>
      <c r="Y127" s="57" t="s">
        <v>117</v>
      </c>
      <c r="Z127" s="57" t="s">
        <v>118</v>
      </c>
      <c r="AB127" s="57" t="s">
        <v>132</v>
      </c>
      <c r="AC127" s="57" t="s">
        <v>133</v>
      </c>
      <c r="AD127" s="57" t="s">
        <v>134</v>
      </c>
      <c r="AE127" s="4"/>
      <c r="AF127" s="4"/>
    </row>
    <row r="128" spans="1:37" x14ac:dyDescent="0.25">
      <c r="A128" s="55"/>
      <c r="B128" s="11"/>
      <c r="C128" s="11" t="s">
        <v>192</v>
      </c>
      <c r="D128" s="11"/>
      <c r="E128" s="162">
        <v>0</v>
      </c>
      <c r="F128" s="11"/>
      <c r="G128" s="11"/>
      <c r="H128" s="11"/>
      <c r="I128" s="11"/>
      <c r="J128" s="11"/>
      <c r="K128" s="11"/>
      <c r="M128" s="11">
        <v>13</v>
      </c>
      <c r="N128" s="11">
        <f>M128</f>
        <v>13</v>
      </c>
      <c r="P128" s="166">
        <v>357</v>
      </c>
      <c r="Q128" s="166">
        <v>0</v>
      </c>
      <c r="R128" s="166">
        <v>321.39999999999998</v>
      </c>
      <c r="S128" s="166">
        <v>0</v>
      </c>
      <c r="T128" s="11">
        <v>0</v>
      </c>
      <c r="U128" s="11" t="s">
        <v>191</v>
      </c>
      <c r="V128" s="11">
        <v>0</v>
      </c>
      <c r="W128" s="11" t="s">
        <v>191</v>
      </c>
      <c r="Y128" s="11"/>
      <c r="Z128" s="11"/>
      <c r="AB128" s="11"/>
      <c r="AC128" s="11"/>
      <c r="AD128" s="11"/>
      <c r="AE128" s="4"/>
      <c r="AF128" s="4"/>
    </row>
    <row r="129" spans="1:32" x14ac:dyDescent="0.25">
      <c r="A129" s="55"/>
      <c r="B129" s="11"/>
      <c r="C129" s="11" t="s">
        <v>192</v>
      </c>
      <c r="D129" s="11"/>
      <c r="E129" s="11" t="s">
        <v>232</v>
      </c>
      <c r="F129" s="11"/>
      <c r="G129" s="11"/>
      <c r="H129" s="11"/>
      <c r="I129" s="11"/>
      <c r="J129" s="11"/>
      <c r="K129" s="11"/>
      <c r="M129" s="11">
        <v>1</v>
      </c>
      <c r="N129" s="11">
        <f t="shared" ref="N129:N143" si="9">M129</f>
        <v>1</v>
      </c>
      <c r="P129" s="165">
        <v>0</v>
      </c>
      <c r="Q129" s="165">
        <v>0</v>
      </c>
      <c r="R129" s="165">
        <v>0</v>
      </c>
      <c r="S129" s="165">
        <v>0</v>
      </c>
      <c r="T129" s="11">
        <v>0</v>
      </c>
      <c r="U129" s="11" t="s">
        <v>191</v>
      </c>
      <c r="V129" s="11">
        <v>0</v>
      </c>
      <c r="W129" s="11" t="s">
        <v>191</v>
      </c>
      <c r="Y129" s="11"/>
      <c r="Z129" s="11"/>
      <c r="AB129" s="11"/>
      <c r="AC129" s="11"/>
      <c r="AD129" s="11"/>
      <c r="AE129" s="4"/>
      <c r="AF129" s="4"/>
    </row>
    <row r="130" spans="1:32" x14ac:dyDescent="0.25">
      <c r="A130" s="55"/>
      <c r="B130" s="11"/>
      <c r="C130" s="11" t="s">
        <v>192</v>
      </c>
      <c r="D130" s="11"/>
      <c r="E130" s="11" t="s">
        <v>233</v>
      </c>
      <c r="F130" s="11"/>
      <c r="G130" s="11"/>
      <c r="H130" s="11"/>
      <c r="I130" s="11"/>
      <c r="J130" s="11"/>
      <c r="K130" s="11"/>
      <c r="M130" s="11">
        <v>1</v>
      </c>
      <c r="N130" s="11">
        <f t="shared" si="9"/>
        <v>1</v>
      </c>
      <c r="P130" s="165">
        <v>0</v>
      </c>
      <c r="Q130" s="165">
        <v>0</v>
      </c>
      <c r="R130" s="165">
        <v>0</v>
      </c>
      <c r="S130" s="165">
        <v>0</v>
      </c>
      <c r="T130" s="11">
        <v>0</v>
      </c>
      <c r="U130" s="11" t="s">
        <v>191</v>
      </c>
      <c r="V130" s="11">
        <v>0</v>
      </c>
      <c r="W130" s="11" t="s">
        <v>191</v>
      </c>
      <c r="Y130" s="11"/>
      <c r="Z130" s="11"/>
      <c r="AB130" s="11"/>
      <c r="AC130" s="11"/>
      <c r="AD130" s="11"/>
      <c r="AE130" s="4"/>
      <c r="AF130" s="4"/>
    </row>
    <row r="131" spans="1:32" x14ac:dyDescent="0.25">
      <c r="A131" s="55"/>
      <c r="B131" s="11"/>
      <c r="C131" s="11" t="s">
        <v>192</v>
      </c>
      <c r="D131" s="11"/>
      <c r="E131" s="11" t="s">
        <v>234</v>
      </c>
      <c r="F131" s="11"/>
      <c r="G131" s="11"/>
      <c r="H131" s="11"/>
      <c r="I131" s="11"/>
      <c r="J131" s="11"/>
      <c r="K131" s="11"/>
      <c r="M131" s="11">
        <v>1</v>
      </c>
      <c r="N131" s="11">
        <f t="shared" si="9"/>
        <v>1</v>
      </c>
      <c r="P131" s="165">
        <v>0</v>
      </c>
      <c r="Q131" s="165">
        <v>0</v>
      </c>
      <c r="R131" s="165">
        <v>0</v>
      </c>
      <c r="S131" s="165">
        <v>0</v>
      </c>
      <c r="T131" s="11">
        <v>0</v>
      </c>
      <c r="U131" s="11" t="s">
        <v>191</v>
      </c>
      <c r="V131" s="11">
        <v>0</v>
      </c>
      <c r="W131" s="11" t="s">
        <v>191</v>
      </c>
      <c r="Y131" s="11"/>
      <c r="Z131" s="11"/>
      <c r="AB131" s="11"/>
      <c r="AC131" s="11"/>
      <c r="AD131" s="11"/>
      <c r="AE131" s="4"/>
      <c r="AF131" s="4"/>
    </row>
    <row r="132" spans="1:32" x14ac:dyDescent="0.25">
      <c r="A132" s="55"/>
      <c r="B132" s="11"/>
      <c r="C132" s="11" t="s">
        <v>192</v>
      </c>
      <c r="D132" s="11"/>
      <c r="E132" s="11" t="s">
        <v>236</v>
      </c>
      <c r="F132" s="11"/>
      <c r="G132" s="11"/>
      <c r="H132" s="11"/>
      <c r="I132" s="11"/>
      <c r="J132" s="11"/>
      <c r="K132" s="11"/>
      <c r="M132" s="11">
        <v>1</v>
      </c>
      <c r="N132" s="11">
        <f t="shared" si="9"/>
        <v>1</v>
      </c>
      <c r="P132" s="165">
        <v>250.52</v>
      </c>
      <c r="Q132" s="165">
        <v>223.82</v>
      </c>
      <c r="R132" s="165">
        <v>250.52</v>
      </c>
      <c r="S132" s="165">
        <v>223.82</v>
      </c>
      <c r="T132" s="11">
        <v>50</v>
      </c>
      <c r="U132" s="11" t="s">
        <v>191</v>
      </c>
      <c r="V132" s="11">
        <v>50</v>
      </c>
      <c r="W132" s="11" t="s">
        <v>191</v>
      </c>
      <c r="Y132" s="11"/>
      <c r="Z132" s="11"/>
      <c r="AB132" s="11"/>
      <c r="AC132" s="11"/>
      <c r="AD132" s="11"/>
      <c r="AE132" s="4"/>
      <c r="AF132" s="4"/>
    </row>
    <row r="133" spans="1:32" x14ac:dyDescent="0.25">
      <c r="A133" s="55"/>
      <c r="B133" s="11"/>
      <c r="C133" s="11" t="s">
        <v>192</v>
      </c>
      <c r="D133" s="11"/>
      <c r="E133" s="11" t="s">
        <v>237</v>
      </c>
      <c r="F133" s="11"/>
      <c r="G133" s="11"/>
      <c r="H133" s="11"/>
      <c r="I133" s="11"/>
      <c r="J133" s="11"/>
      <c r="K133" s="11"/>
      <c r="M133" s="11">
        <v>1</v>
      </c>
      <c r="N133" s="11">
        <f t="shared" si="9"/>
        <v>1</v>
      </c>
      <c r="P133" s="165">
        <v>0</v>
      </c>
      <c r="Q133" s="165">
        <v>0</v>
      </c>
      <c r="R133" s="165">
        <v>0</v>
      </c>
      <c r="S133" s="165">
        <v>0</v>
      </c>
      <c r="T133" s="11">
        <v>0</v>
      </c>
      <c r="U133" s="11" t="s">
        <v>191</v>
      </c>
      <c r="V133" s="11">
        <v>0</v>
      </c>
      <c r="W133" s="11" t="s">
        <v>191</v>
      </c>
      <c r="Y133" s="11"/>
      <c r="Z133" s="11"/>
      <c r="AB133" s="11"/>
      <c r="AC133" s="11"/>
      <c r="AD133" s="11"/>
      <c r="AE133" s="4"/>
      <c r="AF133" s="4"/>
    </row>
    <row r="134" spans="1:32" x14ac:dyDescent="0.25">
      <c r="A134" s="55"/>
      <c r="B134" s="11"/>
      <c r="C134" s="11" t="s">
        <v>192</v>
      </c>
      <c r="D134" s="11"/>
      <c r="E134" s="11" t="s">
        <v>238</v>
      </c>
      <c r="F134" s="11"/>
      <c r="G134" s="11"/>
      <c r="H134" s="11"/>
      <c r="I134" s="11"/>
      <c r="J134" s="11"/>
      <c r="K134" s="11"/>
      <c r="M134" s="11">
        <v>93</v>
      </c>
      <c r="N134" s="11">
        <f t="shared" si="9"/>
        <v>93</v>
      </c>
      <c r="P134" s="165">
        <v>869.5</v>
      </c>
      <c r="Q134" s="165">
        <v>471.88</v>
      </c>
      <c r="R134" s="165">
        <v>321.43</v>
      </c>
      <c r="S134" s="165">
        <v>366.87</v>
      </c>
      <c r="T134" s="11">
        <v>109</v>
      </c>
      <c r="U134" s="11" t="s">
        <v>191</v>
      </c>
      <c r="V134" s="11">
        <v>2</v>
      </c>
      <c r="W134" s="11" t="s">
        <v>191</v>
      </c>
      <c r="Y134" s="11"/>
      <c r="Z134" s="11"/>
      <c r="AB134" s="11"/>
      <c r="AC134" s="11"/>
      <c r="AD134" s="11"/>
      <c r="AE134" s="4"/>
      <c r="AF134" s="4"/>
    </row>
    <row r="135" spans="1:32" x14ac:dyDescent="0.25">
      <c r="A135" s="55"/>
      <c r="B135" s="11"/>
      <c r="C135" s="11" t="s">
        <v>192</v>
      </c>
      <c r="D135" s="11"/>
      <c r="E135" s="11" t="s">
        <v>239</v>
      </c>
      <c r="F135" s="11"/>
      <c r="G135" s="11"/>
      <c r="H135" s="11"/>
      <c r="I135" s="11"/>
      <c r="J135" s="11"/>
      <c r="K135" s="11"/>
      <c r="M135" s="11">
        <v>32</v>
      </c>
      <c r="N135" s="11">
        <f t="shared" si="9"/>
        <v>32</v>
      </c>
      <c r="P135" s="165">
        <v>970.23</v>
      </c>
      <c r="Q135" s="165">
        <v>2276.0700000000002</v>
      </c>
      <c r="R135" s="165">
        <v>593.07000000000005</v>
      </c>
      <c r="S135" s="165">
        <v>788.21</v>
      </c>
      <c r="T135" s="11">
        <v>162</v>
      </c>
      <c r="U135" s="11" t="s">
        <v>191</v>
      </c>
      <c r="V135" s="11">
        <v>0</v>
      </c>
      <c r="W135" s="11" t="s">
        <v>191</v>
      </c>
      <c r="Y135" s="11"/>
      <c r="Z135" s="11"/>
      <c r="AB135" s="11"/>
      <c r="AC135" s="11"/>
      <c r="AD135" s="11"/>
      <c r="AE135" s="4"/>
      <c r="AF135" s="4"/>
    </row>
    <row r="136" spans="1:32" x14ac:dyDescent="0.25">
      <c r="A136" s="55"/>
      <c r="B136" s="11"/>
      <c r="C136" s="11" t="s">
        <v>192</v>
      </c>
      <c r="D136" s="11"/>
      <c r="E136" s="11" t="s">
        <v>240</v>
      </c>
      <c r="F136" s="11"/>
      <c r="G136" s="11"/>
      <c r="H136" s="11"/>
      <c r="I136" s="11"/>
      <c r="J136" s="11"/>
      <c r="K136" s="11"/>
      <c r="M136" s="11">
        <v>3</v>
      </c>
      <c r="N136" s="11">
        <f t="shared" si="9"/>
        <v>3</v>
      </c>
      <c r="P136" s="165">
        <v>0</v>
      </c>
      <c r="Q136" s="165">
        <v>0</v>
      </c>
      <c r="R136" s="165">
        <v>0</v>
      </c>
      <c r="S136" s="165">
        <v>0</v>
      </c>
      <c r="T136" s="11">
        <v>0</v>
      </c>
      <c r="U136" s="11" t="s">
        <v>191</v>
      </c>
      <c r="V136" s="11">
        <v>0</v>
      </c>
      <c r="W136" s="11" t="s">
        <v>191</v>
      </c>
      <c r="Y136" s="11"/>
      <c r="Z136" s="11"/>
      <c r="AB136" s="11"/>
      <c r="AC136" s="11"/>
      <c r="AD136" s="11"/>
      <c r="AE136" s="4"/>
      <c r="AF136" s="4"/>
    </row>
    <row r="137" spans="1:32" x14ac:dyDescent="0.25">
      <c r="A137" s="55"/>
      <c r="B137" s="11"/>
      <c r="C137" s="11" t="s">
        <v>192</v>
      </c>
      <c r="D137" s="11"/>
      <c r="E137" s="11" t="s">
        <v>241</v>
      </c>
      <c r="F137" s="11"/>
      <c r="G137" s="11"/>
      <c r="H137" s="11"/>
      <c r="I137" s="11"/>
      <c r="J137" s="11"/>
      <c r="K137" s="11"/>
      <c r="M137" s="11">
        <v>2</v>
      </c>
      <c r="N137" s="11">
        <f t="shared" si="9"/>
        <v>2</v>
      </c>
      <c r="P137" s="165">
        <v>321.14999999999998</v>
      </c>
      <c r="Q137" s="165">
        <v>0</v>
      </c>
      <c r="R137" s="165">
        <v>321.14999999999998</v>
      </c>
      <c r="S137" s="165">
        <v>0</v>
      </c>
      <c r="T137" s="11">
        <v>0</v>
      </c>
      <c r="U137" s="11" t="s">
        <v>191</v>
      </c>
      <c r="V137" s="11">
        <v>0</v>
      </c>
      <c r="W137" s="11" t="s">
        <v>191</v>
      </c>
      <c r="Y137" s="11"/>
      <c r="Z137" s="11"/>
      <c r="AB137" s="11"/>
      <c r="AC137" s="11"/>
      <c r="AD137" s="11"/>
      <c r="AE137" s="4"/>
      <c r="AF137" s="4"/>
    </row>
    <row r="138" spans="1:32" x14ac:dyDescent="0.25">
      <c r="A138" s="55"/>
      <c r="B138" s="11"/>
      <c r="C138" s="11" t="s">
        <v>192</v>
      </c>
      <c r="D138" s="11"/>
      <c r="E138" s="11" t="s">
        <v>242</v>
      </c>
      <c r="F138" s="11"/>
      <c r="G138" s="11"/>
      <c r="H138" s="11"/>
      <c r="I138" s="11"/>
      <c r="J138" s="11"/>
      <c r="K138" s="11"/>
      <c r="M138" s="11">
        <v>32</v>
      </c>
      <c r="N138" s="11">
        <f t="shared" si="9"/>
        <v>32</v>
      </c>
      <c r="P138" s="165">
        <v>2557.0700000000002</v>
      </c>
      <c r="Q138" s="165">
        <v>3162.78</v>
      </c>
      <c r="R138" s="165">
        <v>373.64</v>
      </c>
      <c r="S138" s="165">
        <v>496.62</v>
      </c>
      <c r="T138" s="11">
        <v>460</v>
      </c>
      <c r="U138" s="11" t="s">
        <v>191</v>
      </c>
      <c r="V138" s="11">
        <v>16</v>
      </c>
      <c r="W138" s="11" t="s">
        <v>191</v>
      </c>
      <c r="Y138" s="11"/>
      <c r="Z138" s="11"/>
      <c r="AB138" s="11"/>
      <c r="AC138" s="11"/>
      <c r="AD138" s="11"/>
      <c r="AE138" s="4"/>
      <c r="AF138" s="4"/>
    </row>
    <row r="139" spans="1:32" x14ac:dyDescent="0.25">
      <c r="A139" s="55"/>
      <c r="B139" s="11"/>
      <c r="C139" s="11" t="s">
        <v>192</v>
      </c>
      <c r="D139" s="11"/>
      <c r="E139" s="11" t="s">
        <v>243</v>
      </c>
      <c r="F139" s="11"/>
      <c r="G139" s="11"/>
      <c r="H139" s="11"/>
      <c r="I139" s="11"/>
      <c r="J139" s="11"/>
      <c r="K139" s="11"/>
      <c r="M139" s="11">
        <v>1100</v>
      </c>
      <c r="N139" s="11">
        <f t="shared" si="9"/>
        <v>1100</v>
      </c>
      <c r="P139" s="165">
        <v>1199.24</v>
      </c>
      <c r="Q139" s="165">
        <v>1675.41</v>
      </c>
      <c r="R139" s="165">
        <v>503.09</v>
      </c>
      <c r="S139" s="165">
        <v>509.83</v>
      </c>
      <c r="T139" s="11">
        <v>191</v>
      </c>
      <c r="U139" s="11" t="s">
        <v>191</v>
      </c>
      <c r="V139" s="11">
        <v>18</v>
      </c>
      <c r="W139" s="11" t="s">
        <v>191</v>
      </c>
      <c r="Y139" s="11"/>
      <c r="Z139" s="11"/>
      <c r="AB139" s="11"/>
      <c r="AC139" s="11"/>
      <c r="AD139" s="11"/>
      <c r="AE139" s="4"/>
      <c r="AF139" s="4"/>
    </row>
    <row r="140" spans="1:32" x14ac:dyDescent="0.25">
      <c r="A140" s="55"/>
      <c r="B140" s="11"/>
      <c r="C140" s="11" t="s">
        <v>192</v>
      </c>
      <c r="D140" s="11"/>
      <c r="E140" s="11" t="s">
        <v>244</v>
      </c>
      <c r="F140" s="11"/>
      <c r="G140" s="11"/>
      <c r="H140" s="11"/>
      <c r="I140" s="11"/>
      <c r="J140" s="11"/>
      <c r="K140" s="11"/>
      <c r="M140" s="11">
        <v>37</v>
      </c>
      <c r="N140" s="11">
        <f t="shared" si="9"/>
        <v>37</v>
      </c>
      <c r="P140" s="165">
        <v>1606.29</v>
      </c>
      <c r="Q140" s="165">
        <v>3912.06</v>
      </c>
      <c r="R140" s="165">
        <v>374.64</v>
      </c>
      <c r="S140" s="165">
        <v>2478.5700000000002</v>
      </c>
      <c r="T140" s="11">
        <v>302</v>
      </c>
      <c r="U140" s="11" t="s">
        <v>191</v>
      </c>
      <c r="V140" s="11">
        <v>4</v>
      </c>
      <c r="W140" s="11" t="s">
        <v>191</v>
      </c>
      <c r="Y140" s="11"/>
      <c r="Z140" s="11"/>
      <c r="AB140" s="11"/>
      <c r="AC140" s="11"/>
      <c r="AD140" s="11"/>
      <c r="AE140" s="4"/>
      <c r="AF140" s="4"/>
    </row>
    <row r="141" spans="1:32" x14ac:dyDescent="0.25">
      <c r="A141" s="55"/>
      <c r="B141" s="11"/>
      <c r="C141" s="11" t="s">
        <v>192</v>
      </c>
      <c r="D141" s="11"/>
      <c r="E141" s="11" t="s">
        <v>245</v>
      </c>
      <c r="F141" s="11"/>
      <c r="G141" s="11"/>
      <c r="H141" s="11"/>
      <c r="I141" s="11"/>
      <c r="J141" s="11"/>
      <c r="K141" s="11"/>
      <c r="M141" s="11">
        <v>2</v>
      </c>
      <c r="N141" s="11">
        <f t="shared" si="9"/>
        <v>2</v>
      </c>
      <c r="P141" s="165">
        <v>0</v>
      </c>
      <c r="Q141" s="165">
        <v>0</v>
      </c>
      <c r="R141" s="165">
        <v>0</v>
      </c>
      <c r="S141" s="165">
        <v>0</v>
      </c>
      <c r="T141" s="11">
        <v>0</v>
      </c>
      <c r="U141" s="11" t="s">
        <v>191</v>
      </c>
      <c r="V141" s="11">
        <v>0</v>
      </c>
      <c r="W141" s="11" t="s">
        <v>191</v>
      </c>
      <c r="Y141" s="11"/>
      <c r="Z141" s="11"/>
      <c r="AB141" s="11"/>
      <c r="AC141" s="11"/>
      <c r="AD141" s="11"/>
      <c r="AE141" s="4"/>
      <c r="AF141" s="4"/>
    </row>
    <row r="142" spans="1:32" x14ac:dyDescent="0.25">
      <c r="A142" s="55"/>
      <c r="B142" s="11"/>
      <c r="C142" s="11" t="s">
        <v>192</v>
      </c>
      <c r="D142" s="11"/>
      <c r="E142" s="11" t="s">
        <v>246</v>
      </c>
      <c r="F142" s="11"/>
      <c r="G142" s="11"/>
      <c r="H142" s="11"/>
      <c r="I142" s="11"/>
      <c r="J142" s="11"/>
      <c r="K142" s="11"/>
      <c r="M142" s="11">
        <v>1</v>
      </c>
      <c r="N142" s="11">
        <f t="shared" si="9"/>
        <v>1</v>
      </c>
      <c r="P142" s="165">
        <v>194.43</v>
      </c>
      <c r="Q142" s="165">
        <v>264.20999999999998</v>
      </c>
      <c r="R142" s="165">
        <v>194.43</v>
      </c>
      <c r="S142" s="165">
        <v>264.20999999999998</v>
      </c>
      <c r="T142" s="11">
        <v>11</v>
      </c>
      <c r="U142" s="11" t="s">
        <v>191</v>
      </c>
      <c r="V142" s="11">
        <v>11</v>
      </c>
      <c r="W142" s="11" t="s">
        <v>191</v>
      </c>
      <c r="Y142" s="11"/>
      <c r="Z142" s="11"/>
      <c r="AB142" s="11"/>
      <c r="AC142" s="11"/>
      <c r="AD142" s="11"/>
      <c r="AE142" s="4"/>
      <c r="AF142" s="4"/>
    </row>
    <row r="143" spans="1:32" x14ac:dyDescent="0.25">
      <c r="A143" s="55"/>
      <c r="B143" s="11"/>
      <c r="C143" s="11" t="s">
        <v>192</v>
      </c>
      <c r="D143" s="11"/>
      <c r="E143" s="11" t="s">
        <v>247</v>
      </c>
      <c r="F143" s="11"/>
      <c r="G143" s="11"/>
      <c r="H143" s="11"/>
      <c r="I143" s="11"/>
      <c r="J143" s="11"/>
      <c r="K143" s="11"/>
      <c r="M143" s="11">
        <v>1</v>
      </c>
      <c r="N143" s="11">
        <f t="shared" si="9"/>
        <v>1</v>
      </c>
      <c r="P143" s="165">
        <v>667.46</v>
      </c>
      <c r="Q143" s="165">
        <v>0</v>
      </c>
      <c r="R143" s="165">
        <v>667.46</v>
      </c>
      <c r="S143" s="165">
        <v>0</v>
      </c>
      <c r="T143" s="11">
        <v>1</v>
      </c>
      <c r="U143" s="11" t="s">
        <v>191</v>
      </c>
      <c r="V143" s="11">
        <v>1</v>
      </c>
      <c r="W143" s="11" t="s">
        <v>191</v>
      </c>
      <c r="Y143" s="11"/>
      <c r="Z143" s="11"/>
      <c r="AB143" s="11"/>
      <c r="AC143" s="11"/>
      <c r="AD143" s="11"/>
      <c r="AE143" s="4"/>
      <c r="AF143" s="4"/>
    </row>
    <row r="144" spans="1:32" ht="13.8" thickBot="1" x14ac:dyDescent="0.3">
      <c r="A144" s="55"/>
      <c r="B144" s="11"/>
      <c r="C144" s="11"/>
      <c r="D144" s="11"/>
      <c r="E144" s="11"/>
      <c r="F144" s="11"/>
      <c r="G144" s="11"/>
      <c r="H144" s="11"/>
      <c r="I144" s="11"/>
      <c r="J144" s="11"/>
      <c r="K144" s="11"/>
      <c r="M144" s="11"/>
      <c r="N144" s="147"/>
      <c r="P144" s="11"/>
      <c r="Q144" s="11"/>
      <c r="R144" s="11"/>
      <c r="S144" s="11"/>
      <c r="T144" s="11"/>
      <c r="U144" s="11"/>
      <c r="V144" s="11"/>
      <c r="W144" s="11"/>
      <c r="Y144" s="11"/>
      <c r="Z144" s="11"/>
      <c r="AB144" s="11"/>
      <c r="AC144" s="11"/>
      <c r="AD144" s="11"/>
      <c r="AE144" s="4"/>
      <c r="AF144" s="4"/>
    </row>
    <row r="145" spans="1:37" ht="13.8" thickBot="1" x14ac:dyDescent="0.3">
      <c r="A145" s="55"/>
      <c r="B145" s="93" t="s">
        <v>124</v>
      </c>
      <c r="C145" s="100"/>
      <c r="D145" s="100"/>
      <c r="E145" s="100"/>
      <c r="F145" s="95"/>
      <c r="G145" s="95"/>
      <c r="H145" s="95"/>
      <c r="I145" s="95"/>
      <c r="J145" s="95"/>
      <c r="K145" s="96"/>
      <c r="M145" s="163">
        <f>SUM(M128:M144)</f>
        <v>1321</v>
      </c>
      <c r="N145" s="164">
        <f>SUM(N128:N144)</f>
        <v>1321</v>
      </c>
      <c r="P145" s="167">
        <f t="shared" ref="P145:T145" si="10">AVERAGEIF(P128:P143,"&gt;0")</f>
        <v>899.28899999999999</v>
      </c>
      <c r="Q145" s="168">
        <f t="shared" si="10"/>
        <v>1712.3185714285714</v>
      </c>
      <c r="R145" s="168">
        <f t="shared" si="10"/>
        <v>392.08299999999997</v>
      </c>
      <c r="S145" s="168">
        <f t="shared" si="10"/>
        <v>732.59</v>
      </c>
      <c r="T145" s="170">
        <f t="shared" si="10"/>
        <v>160.75</v>
      </c>
      <c r="U145" s="170" t="s">
        <v>191</v>
      </c>
      <c r="V145" s="170">
        <f>AVERAGEIF(V128:V143,"&gt;0")</f>
        <v>14.571428571428571</v>
      </c>
      <c r="W145" s="170" t="s">
        <v>191</v>
      </c>
      <c r="Y145" s="177">
        <v>14828701.5</v>
      </c>
      <c r="Z145" s="229">
        <v>14943490.939999999</v>
      </c>
      <c r="AB145" s="130"/>
      <c r="AC145" s="141"/>
      <c r="AD145" s="96"/>
      <c r="AE145" s="4"/>
      <c r="AF145" s="4"/>
    </row>
    <row r="146" spans="1:37" s="4" customFormat="1" x14ac:dyDescent="0.25">
      <c r="A146" s="55"/>
      <c r="AB146" s="5"/>
      <c r="AC146" s="5"/>
      <c r="AD146" s="5"/>
      <c r="AH146" s="74"/>
      <c r="AI146" s="74"/>
      <c r="AJ146" s="74"/>
      <c r="AK146" s="74"/>
    </row>
    <row r="147" spans="1:37" s="4" customFormat="1" hidden="1" x14ac:dyDescent="0.25">
      <c r="M147" s="50"/>
      <c r="P147" s="50"/>
      <c r="Y147" s="50"/>
      <c r="AB147" s="50"/>
      <c r="AH147" s="74"/>
      <c r="AI147" s="74"/>
      <c r="AJ147" s="74"/>
      <c r="AK147" s="74"/>
    </row>
    <row r="148" spans="1:37" s="4" customFormat="1" hidden="1" x14ac:dyDescent="0.25">
      <c r="M148" s="50"/>
      <c r="P148" s="50"/>
      <c r="Y148" s="50"/>
      <c r="AB148" s="50"/>
      <c r="AH148" s="74"/>
      <c r="AI148" s="74"/>
      <c r="AJ148" s="74"/>
      <c r="AK148" s="74"/>
    </row>
    <row r="149" spans="1:37" s="4" customFormat="1" hidden="1" x14ac:dyDescent="0.25">
      <c r="M149" s="50"/>
      <c r="P149" s="50"/>
      <c r="Y149" s="50"/>
      <c r="AB149" s="50"/>
      <c r="AH149" s="74"/>
      <c r="AI149" s="74"/>
      <c r="AJ149" s="74"/>
      <c r="AK149" s="74"/>
    </row>
    <row r="150" spans="1:37" s="4" customFormat="1" hidden="1" x14ac:dyDescent="0.25">
      <c r="M150" s="50"/>
      <c r="P150" s="50"/>
      <c r="Y150" s="50"/>
      <c r="AB150" s="50"/>
      <c r="AH150" s="74"/>
      <c r="AI150" s="74"/>
      <c r="AJ150" s="74"/>
      <c r="AK150" s="74"/>
    </row>
    <row r="151" spans="1:37" x14ac:dyDescent="0.25"/>
    <row r="152" spans="1:37" x14ac:dyDescent="0.25"/>
    <row r="153" spans="1:37" x14ac:dyDescent="0.25"/>
    <row r="154" spans="1:37" x14ac:dyDescent="0.25"/>
    <row r="155" spans="1:37" x14ac:dyDescent="0.25"/>
    <row r="156" spans="1:37" x14ac:dyDescent="0.25"/>
    <row r="157" spans="1:37" x14ac:dyDescent="0.25"/>
    <row r="158" spans="1:37" x14ac:dyDescent="0.25"/>
    <row r="159" spans="1:37" x14ac:dyDescent="0.25"/>
    <row r="160" spans="1:37"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31"/>
  <sheetViews>
    <sheetView zoomScale="80" zoomScaleNormal="80" zoomScalePageLayoutView="40" workbookViewId="0">
      <selection activeCell="G36" sqref="G36"/>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8" customWidth="1"/>
    <col min="12" max="13" width="22.44140625" style="5" customWidth="1"/>
    <col min="14" max="14" width="2.5546875" style="4" customWidth="1"/>
    <col min="15" max="15" width="20.5546875" style="58"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5" t="s">
        <v>8</v>
      </c>
      <c r="B1" s="51"/>
      <c r="C1" s="51"/>
      <c r="D1" s="51"/>
      <c r="E1" s="4"/>
      <c r="F1" s="4"/>
      <c r="G1" s="4"/>
      <c r="H1" s="4"/>
      <c r="I1" s="4"/>
      <c r="K1" s="60" t="s">
        <v>98</v>
      </c>
      <c r="L1" s="4"/>
      <c r="M1" s="4"/>
      <c r="O1" s="142" t="s">
        <v>97</v>
      </c>
    </row>
    <row r="2" spans="1:20" ht="12.9" customHeight="1" x14ac:dyDescent="0.3">
      <c r="A2" s="117" t="s">
        <v>102</v>
      </c>
      <c r="B2" s="118"/>
      <c r="C2" s="118"/>
      <c r="D2" s="119"/>
      <c r="E2" s="4"/>
      <c r="F2" s="4"/>
      <c r="G2" s="4"/>
      <c r="H2" s="4"/>
      <c r="I2" s="4"/>
      <c r="K2" s="270" t="s">
        <v>14</v>
      </c>
      <c r="L2" s="271"/>
      <c r="M2" s="9"/>
      <c r="N2" s="9"/>
      <c r="O2" s="270" t="s">
        <v>101</v>
      </c>
      <c r="P2" s="279"/>
      <c r="Q2" s="271"/>
      <c r="R2" s="9"/>
      <c r="S2" s="9"/>
      <c r="T2" s="9"/>
    </row>
    <row r="3" spans="1:20" x14ac:dyDescent="0.3">
      <c r="A3" s="120" t="s">
        <v>9</v>
      </c>
      <c r="B3" s="52"/>
      <c r="C3" s="52"/>
      <c r="D3" s="121"/>
      <c r="E3" s="4"/>
      <c r="F3" s="4"/>
      <c r="G3" s="4"/>
      <c r="H3" s="9"/>
      <c r="I3" s="4"/>
      <c r="K3" s="272"/>
      <c r="L3" s="273"/>
      <c r="M3" s="9"/>
      <c r="N3" s="9"/>
      <c r="O3" s="272"/>
      <c r="P3" s="280"/>
      <c r="Q3" s="273"/>
      <c r="R3" s="9"/>
      <c r="S3" s="9"/>
      <c r="T3" s="9"/>
    </row>
    <row r="4" spans="1:20" ht="18.75" customHeight="1" x14ac:dyDescent="0.3">
      <c r="A4" s="122" t="s">
        <v>10</v>
      </c>
      <c r="B4" s="53"/>
      <c r="C4" s="53"/>
      <c r="D4" s="123"/>
      <c r="E4" s="4"/>
      <c r="F4" s="4"/>
      <c r="G4" s="4"/>
      <c r="H4" s="9"/>
      <c r="I4" s="4"/>
      <c r="K4" s="272"/>
      <c r="L4" s="273"/>
      <c r="M4" s="9"/>
      <c r="N4" s="9"/>
      <c r="O4" s="272"/>
      <c r="P4" s="280"/>
      <c r="Q4" s="273"/>
      <c r="R4" s="9"/>
      <c r="S4" s="9"/>
      <c r="T4" s="9"/>
    </row>
    <row r="5" spans="1:20" ht="20.25" customHeight="1" thickBot="1" x14ac:dyDescent="0.35">
      <c r="A5" s="122" t="s">
        <v>11</v>
      </c>
      <c r="B5" s="53"/>
      <c r="C5" s="53"/>
      <c r="D5" s="123"/>
      <c r="E5" s="4"/>
      <c r="F5" s="53"/>
      <c r="G5" s="4"/>
      <c r="H5" s="9"/>
      <c r="I5" s="4"/>
      <c r="K5" s="274"/>
      <c r="L5" s="275"/>
      <c r="M5" s="9"/>
      <c r="N5" s="9"/>
      <c r="O5" s="272"/>
      <c r="P5" s="280"/>
      <c r="Q5" s="273"/>
      <c r="R5" s="9"/>
      <c r="S5" s="9"/>
      <c r="T5" s="9"/>
    </row>
    <row r="6" spans="1:20" ht="15" thickBot="1" x14ac:dyDescent="0.35">
      <c r="A6" s="122" t="s">
        <v>12</v>
      </c>
      <c r="B6" s="53"/>
      <c r="C6" s="53"/>
      <c r="D6" s="123"/>
      <c r="E6" s="4"/>
      <c r="F6" s="53"/>
      <c r="G6" s="4"/>
      <c r="H6" s="9"/>
      <c r="I6" s="9"/>
      <c r="J6" s="9"/>
      <c r="L6" s="9"/>
      <c r="M6" s="9"/>
      <c r="N6" s="9"/>
      <c r="O6" s="274"/>
      <c r="P6" s="281"/>
      <c r="Q6" s="275"/>
      <c r="R6" s="9"/>
    </row>
    <row r="7" spans="1:20" ht="15" thickBot="1" x14ac:dyDescent="0.35">
      <c r="A7" s="124" t="s">
        <v>13</v>
      </c>
      <c r="B7" s="125"/>
      <c r="C7" s="125"/>
      <c r="D7" s="126"/>
      <c r="E7" s="4"/>
      <c r="F7" s="53"/>
      <c r="G7" s="4"/>
      <c r="H7" s="4"/>
      <c r="I7" s="4"/>
      <c r="K7" s="50"/>
      <c r="L7" s="4"/>
      <c r="M7" s="4"/>
      <c r="O7" s="144"/>
      <c r="P7" s="9"/>
      <c r="Q7" s="9"/>
      <c r="R7" s="9"/>
    </row>
    <row r="8" spans="1:20" x14ac:dyDescent="0.3">
      <c r="A8" s="53"/>
      <c r="B8" s="53"/>
      <c r="C8" s="53"/>
      <c r="D8" s="53"/>
      <c r="E8" s="4"/>
      <c r="F8" s="53"/>
      <c r="G8" s="4"/>
      <c r="H8" s="4"/>
      <c r="I8" s="4"/>
      <c r="K8" s="50" t="s">
        <v>215</v>
      </c>
      <c r="L8" s="4"/>
      <c r="M8" s="4"/>
      <c r="O8" s="256" t="s">
        <v>222</v>
      </c>
      <c r="P8" s="257"/>
      <c r="Q8" s="257"/>
      <c r="R8" s="257"/>
    </row>
    <row r="9" spans="1:20" x14ac:dyDescent="0.3">
      <c r="A9" s="6" t="s">
        <v>172</v>
      </c>
      <c r="B9" s="54"/>
      <c r="C9" s="54"/>
      <c r="D9" s="54"/>
      <c r="E9" s="6"/>
      <c r="F9" s="54"/>
      <c r="G9" s="6"/>
      <c r="H9" s="6"/>
      <c r="I9" s="4"/>
      <c r="K9" s="50"/>
      <c r="L9" s="4"/>
      <c r="M9" s="4"/>
      <c r="O9" s="256"/>
      <c r="P9" s="257"/>
      <c r="Q9" s="257"/>
      <c r="R9" s="257"/>
    </row>
    <row r="10" spans="1:20" x14ac:dyDescent="0.3">
      <c r="B10" s="53"/>
      <c r="C10" s="53"/>
      <c r="D10" s="53"/>
      <c r="E10" s="4"/>
      <c r="F10" s="53"/>
      <c r="G10" s="4"/>
      <c r="H10" s="4"/>
      <c r="I10" s="4"/>
      <c r="K10" s="50"/>
      <c r="L10" s="4"/>
      <c r="M10" s="4"/>
      <c r="O10" s="50"/>
      <c r="P10" s="9"/>
      <c r="Q10" s="9"/>
      <c r="R10" s="9"/>
    </row>
    <row r="11" spans="1:20" x14ac:dyDescent="0.3">
      <c r="A11" s="4" t="s">
        <v>216</v>
      </c>
      <c r="B11" s="53"/>
      <c r="C11" s="53"/>
      <c r="D11" s="53"/>
      <c r="E11" s="53"/>
      <c r="F11" s="53"/>
      <c r="G11" s="4"/>
      <c r="H11" s="4"/>
      <c r="I11" s="4"/>
      <c r="K11" s="50"/>
      <c r="L11" s="4"/>
      <c r="M11" s="4"/>
      <c r="P11" s="9"/>
      <c r="Q11" s="9"/>
    </row>
    <row r="12" spans="1:20" x14ac:dyDescent="0.3">
      <c r="B12" s="53"/>
      <c r="C12" s="53"/>
      <c r="D12" s="53"/>
      <c r="E12" s="53"/>
      <c r="F12" s="53"/>
      <c r="G12" s="4"/>
      <c r="H12" s="4"/>
      <c r="I12" s="4"/>
      <c r="K12" s="50"/>
      <c r="M12" s="4"/>
      <c r="O12" s="50"/>
    </row>
    <row r="13" spans="1:20" x14ac:dyDescent="0.3">
      <c r="B13" s="53"/>
      <c r="C13" s="53"/>
      <c r="D13" s="53"/>
      <c r="E13" s="53"/>
      <c r="F13" s="53"/>
      <c r="G13" s="4"/>
      <c r="H13" s="4"/>
      <c r="I13" s="4"/>
      <c r="K13" s="50"/>
      <c r="L13" s="4"/>
      <c r="M13" s="4"/>
      <c r="O13" s="50"/>
    </row>
    <row r="14" spans="1:20" x14ac:dyDescent="0.3">
      <c r="B14" s="53"/>
      <c r="C14" s="53"/>
      <c r="D14" s="53"/>
      <c r="E14" s="53"/>
      <c r="F14" s="53"/>
      <c r="G14" s="4"/>
      <c r="H14" s="4"/>
      <c r="I14" s="116" t="s">
        <v>125</v>
      </c>
      <c r="K14" s="50"/>
      <c r="L14" s="4"/>
      <c r="M14" s="116"/>
    </row>
    <row r="15" spans="1:20" x14ac:dyDescent="0.3">
      <c r="A15" s="53" t="s">
        <v>192</v>
      </c>
      <c r="B15" s="4"/>
      <c r="C15" s="4"/>
      <c r="D15" s="4"/>
      <c r="E15" s="4"/>
      <c r="F15" s="4"/>
      <c r="G15" s="4"/>
      <c r="H15" s="4"/>
      <c r="I15" s="4"/>
      <c r="K15" s="50"/>
      <c r="L15" s="4"/>
      <c r="M15" s="4"/>
      <c r="O15" s="50"/>
    </row>
    <row r="16" spans="1:20" ht="66" x14ac:dyDescent="0.3">
      <c r="A16" s="55" t="str">
        <f>'Customers Financials, Usages'!A19</f>
        <v>July, 2023</v>
      </c>
      <c r="B16" s="3" t="s">
        <v>15</v>
      </c>
      <c r="C16" s="3" t="s">
        <v>16</v>
      </c>
      <c r="D16" s="3" t="s">
        <v>104</v>
      </c>
      <c r="E16" s="3" t="s">
        <v>17</v>
      </c>
      <c r="F16" s="2" t="s">
        <v>18</v>
      </c>
      <c r="G16" s="2" t="s">
        <v>19</v>
      </c>
      <c r="H16" s="2" t="s">
        <v>20</v>
      </c>
      <c r="I16" s="2" t="s">
        <v>103</v>
      </c>
      <c r="J16" s="71"/>
      <c r="K16" s="49" t="s">
        <v>135</v>
      </c>
      <c r="L16" s="91" t="s">
        <v>136</v>
      </c>
      <c r="M16" s="98" t="s">
        <v>137</v>
      </c>
      <c r="N16" s="71"/>
      <c r="O16" s="276" t="s">
        <v>152</v>
      </c>
      <c r="P16" s="277"/>
      <c r="Q16" s="277"/>
      <c r="R16" s="278"/>
    </row>
    <row r="17" spans="1:16384" s="5" customFormat="1" ht="13.2" x14ac:dyDescent="0.25">
      <c r="A17" s="55"/>
      <c r="B17" s="11"/>
      <c r="C17" s="11" t="s">
        <v>192</v>
      </c>
      <c r="D17" s="11"/>
      <c r="E17" s="162">
        <v>0</v>
      </c>
      <c r="F17" s="11">
        <v>4</v>
      </c>
      <c r="G17" s="11" t="s">
        <v>191</v>
      </c>
      <c r="H17" s="11" t="s">
        <v>191</v>
      </c>
      <c r="I17" s="11" t="s">
        <v>191</v>
      </c>
      <c r="J17" s="4"/>
      <c r="K17" s="11" t="s">
        <v>191</v>
      </c>
      <c r="L17" s="11" t="s">
        <v>191</v>
      </c>
      <c r="M17" s="11" t="s">
        <v>191</v>
      </c>
      <c r="N17" s="4"/>
      <c r="O17" s="182">
        <f>F17</f>
        <v>4</v>
      </c>
      <c r="P17" s="179"/>
      <c r="Q17" s="179"/>
      <c r="R17" s="138"/>
      <c r="S17" s="4"/>
      <c r="T17" s="4"/>
      <c r="U17" s="4"/>
      <c r="V17" s="4"/>
    </row>
    <row r="18" spans="1:16384" s="5" customFormat="1" ht="13.2" x14ac:dyDescent="0.25">
      <c r="A18" s="55"/>
      <c r="B18" s="11"/>
      <c r="C18" s="11" t="s">
        <v>192</v>
      </c>
      <c r="D18" s="11"/>
      <c r="E18" s="11" t="s">
        <v>235</v>
      </c>
      <c r="F18" s="11">
        <v>1</v>
      </c>
      <c r="G18" s="11" t="s">
        <v>191</v>
      </c>
      <c r="H18" s="11" t="s">
        <v>191</v>
      </c>
      <c r="I18" s="11" t="s">
        <v>191</v>
      </c>
      <c r="J18" s="4"/>
      <c r="K18" s="11" t="s">
        <v>191</v>
      </c>
      <c r="L18" s="11" t="s">
        <v>191</v>
      </c>
      <c r="M18" s="11" t="s">
        <v>191</v>
      </c>
      <c r="N18" s="4"/>
      <c r="O18" s="182">
        <f t="shared" ref="O18:O24" si="0">F18</f>
        <v>1</v>
      </c>
      <c r="P18" s="171"/>
      <c r="Q18" s="171"/>
      <c r="R18" s="172"/>
      <c r="S18" s="4"/>
      <c r="T18" s="4"/>
      <c r="U18" s="4"/>
      <c r="V18" s="4"/>
    </row>
    <row r="19" spans="1:16384" s="5" customFormat="1" ht="13.2" x14ac:dyDescent="0.25">
      <c r="A19" s="55"/>
      <c r="B19" s="11"/>
      <c r="C19" s="11" t="s">
        <v>192</v>
      </c>
      <c r="D19" s="11"/>
      <c r="E19" s="11" t="s">
        <v>238</v>
      </c>
      <c r="F19" s="11">
        <v>8</v>
      </c>
      <c r="G19" s="11" t="s">
        <v>191</v>
      </c>
      <c r="H19" s="11" t="s">
        <v>191</v>
      </c>
      <c r="I19" s="11" t="s">
        <v>191</v>
      </c>
      <c r="J19" s="4"/>
      <c r="K19" s="11" t="s">
        <v>191</v>
      </c>
      <c r="L19" s="11" t="s">
        <v>191</v>
      </c>
      <c r="M19" s="11" t="s">
        <v>191</v>
      </c>
      <c r="N19" s="4"/>
      <c r="O19" s="182">
        <f t="shared" si="0"/>
        <v>8</v>
      </c>
      <c r="P19" s="171"/>
      <c r="Q19" s="171"/>
      <c r="R19" s="172"/>
      <c r="S19" s="4"/>
      <c r="T19" s="4"/>
      <c r="U19" s="4"/>
      <c r="V19" s="4"/>
    </row>
    <row r="20" spans="1:16384" s="5" customFormat="1" ht="13.2" x14ac:dyDescent="0.25">
      <c r="A20" s="55"/>
      <c r="B20" s="11"/>
      <c r="C20" s="11" t="s">
        <v>192</v>
      </c>
      <c r="D20" s="11"/>
      <c r="E20" s="11" t="s">
        <v>239</v>
      </c>
      <c r="F20" s="11">
        <v>9</v>
      </c>
      <c r="G20" s="11" t="s">
        <v>191</v>
      </c>
      <c r="H20" s="11" t="s">
        <v>191</v>
      </c>
      <c r="I20" s="11" t="s">
        <v>191</v>
      </c>
      <c r="J20" s="4"/>
      <c r="K20" s="11" t="s">
        <v>191</v>
      </c>
      <c r="L20" s="11" t="s">
        <v>191</v>
      </c>
      <c r="M20" s="11" t="s">
        <v>191</v>
      </c>
      <c r="N20" s="4"/>
      <c r="O20" s="182">
        <f t="shared" si="0"/>
        <v>9</v>
      </c>
      <c r="P20" s="171"/>
      <c r="Q20" s="171"/>
      <c r="R20" s="172"/>
      <c r="S20" s="4"/>
      <c r="T20" s="4"/>
      <c r="U20" s="4"/>
      <c r="V20" s="4"/>
    </row>
    <row r="21" spans="1:16384" s="5" customFormat="1" ht="13.2" x14ac:dyDescent="0.25">
      <c r="A21" s="55"/>
      <c r="B21" s="11"/>
      <c r="C21" s="11" t="s">
        <v>192</v>
      </c>
      <c r="D21" s="11"/>
      <c r="E21" s="11" t="s">
        <v>240</v>
      </c>
      <c r="F21" s="11">
        <v>1</v>
      </c>
      <c r="G21" s="11" t="s">
        <v>191</v>
      </c>
      <c r="H21" s="11" t="s">
        <v>191</v>
      </c>
      <c r="I21" s="11" t="s">
        <v>191</v>
      </c>
      <c r="J21" s="4"/>
      <c r="K21" s="11" t="s">
        <v>191</v>
      </c>
      <c r="L21" s="11" t="s">
        <v>191</v>
      </c>
      <c r="M21" s="11" t="s">
        <v>191</v>
      </c>
      <c r="N21" s="4"/>
      <c r="O21" s="182">
        <f t="shared" si="0"/>
        <v>1</v>
      </c>
      <c r="P21" s="179"/>
      <c r="Q21" s="179"/>
      <c r="R21" s="138"/>
      <c r="S21" s="4"/>
      <c r="T21" s="4"/>
      <c r="U21" s="4"/>
      <c r="V21" s="4"/>
    </row>
    <row r="22" spans="1:16384" s="5" customFormat="1" ht="13.2" x14ac:dyDescent="0.25">
      <c r="A22" s="55"/>
      <c r="B22" s="11"/>
      <c r="C22" s="11" t="s">
        <v>192</v>
      </c>
      <c r="D22" s="11"/>
      <c r="E22" s="11" t="s">
        <v>242</v>
      </c>
      <c r="F22" s="11">
        <v>11</v>
      </c>
      <c r="G22" s="11" t="s">
        <v>191</v>
      </c>
      <c r="H22" s="11" t="s">
        <v>191</v>
      </c>
      <c r="I22" s="11" t="s">
        <v>191</v>
      </c>
      <c r="J22" s="4"/>
      <c r="K22" s="11" t="s">
        <v>191</v>
      </c>
      <c r="L22" s="11" t="s">
        <v>191</v>
      </c>
      <c r="M22" s="11" t="s">
        <v>191</v>
      </c>
      <c r="N22" s="4"/>
      <c r="O22" s="182">
        <f t="shared" ref="O22" si="1">F22</f>
        <v>11</v>
      </c>
      <c r="P22" s="179"/>
      <c r="Q22" s="179"/>
      <c r="R22" s="138"/>
      <c r="S22" s="4"/>
      <c r="T22" s="4"/>
      <c r="U22" s="4"/>
      <c r="V22" s="4"/>
    </row>
    <row r="23" spans="1:16384" s="5" customFormat="1" ht="13.2" x14ac:dyDescent="0.25">
      <c r="A23" s="55"/>
      <c r="B23" s="11"/>
      <c r="C23" s="11" t="s">
        <v>192</v>
      </c>
      <c r="D23" s="11"/>
      <c r="E23" s="11" t="s">
        <v>243</v>
      </c>
      <c r="F23" s="11">
        <v>884</v>
      </c>
      <c r="G23" s="11" t="s">
        <v>191</v>
      </c>
      <c r="H23" s="11" t="s">
        <v>191</v>
      </c>
      <c r="I23" s="11" t="s">
        <v>191</v>
      </c>
      <c r="J23" s="4"/>
      <c r="K23" s="11" t="s">
        <v>191</v>
      </c>
      <c r="L23" s="11" t="s">
        <v>191</v>
      </c>
      <c r="M23" s="11" t="s">
        <v>191</v>
      </c>
      <c r="N23" s="4"/>
      <c r="O23" s="182">
        <f t="shared" ref="O23" si="2">F23</f>
        <v>884</v>
      </c>
      <c r="P23" s="179"/>
      <c r="Q23" s="179"/>
      <c r="R23" s="138"/>
      <c r="S23" s="4"/>
      <c r="T23" s="4"/>
      <c r="U23" s="4"/>
      <c r="V23" s="4"/>
    </row>
    <row r="24" spans="1:16384" s="5" customFormat="1" ht="13.2" x14ac:dyDescent="0.25">
      <c r="A24" s="55"/>
      <c r="B24" s="11"/>
      <c r="C24" s="11" t="s">
        <v>192</v>
      </c>
      <c r="D24" s="11"/>
      <c r="E24" s="11" t="s">
        <v>244</v>
      </c>
      <c r="F24" s="11">
        <v>3</v>
      </c>
      <c r="G24" s="11" t="s">
        <v>191</v>
      </c>
      <c r="H24" s="11" t="s">
        <v>191</v>
      </c>
      <c r="I24" s="11" t="s">
        <v>191</v>
      </c>
      <c r="J24" s="4"/>
      <c r="K24" s="11" t="s">
        <v>191</v>
      </c>
      <c r="L24" s="11" t="s">
        <v>191</v>
      </c>
      <c r="M24" s="11" t="s">
        <v>191</v>
      </c>
      <c r="N24" s="4"/>
      <c r="O24" s="182">
        <f t="shared" si="0"/>
        <v>3</v>
      </c>
      <c r="P24" s="179"/>
      <c r="Q24" s="179"/>
      <c r="R24" s="138"/>
      <c r="S24" s="4"/>
      <c r="T24" s="4"/>
      <c r="U24" s="4"/>
      <c r="V24" s="4"/>
    </row>
    <row r="25" spans="1:16384" s="5" customFormat="1" ht="15" customHeight="1" thickBot="1" x14ac:dyDescent="0.3">
      <c r="A25" s="55"/>
      <c r="B25" s="11"/>
      <c r="C25" s="11"/>
      <c r="D25" s="11"/>
      <c r="E25" s="11"/>
      <c r="F25" s="11"/>
      <c r="G25" s="11"/>
      <c r="H25" s="11"/>
      <c r="I25" s="11"/>
      <c r="J25" s="4"/>
      <c r="K25" s="11"/>
      <c r="L25" s="11"/>
      <c r="M25" s="11"/>
      <c r="N25" s="4"/>
      <c r="O25" s="182"/>
      <c r="P25" s="179"/>
      <c r="Q25" s="179"/>
      <c r="R25" s="138"/>
      <c r="S25" s="4"/>
      <c r="T25" s="4"/>
      <c r="U25" s="4"/>
      <c r="V25" s="4"/>
    </row>
    <row r="26" spans="1:16384" s="5" customFormat="1" ht="13.8" thickBot="1" x14ac:dyDescent="0.3">
      <c r="A26" s="55"/>
      <c r="B26" s="93" t="s">
        <v>124</v>
      </c>
      <c r="C26" s="94"/>
      <c r="D26" s="94"/>
      <c r="E26" s="94"/>
      <c r="F26" s="163">
        <f>SUM(F17:F25)</f>
        <v>921</v>
      </c>
      <c r="G26" s="95" t="s">
        <v>191</v>
      </c>
      <c r="H26" s="95" t="s">
        <v>191</v>
      </c>
      <c r="I26" s="99" t="s">
        <v>191</v>
      </c>
      <c r="J26" s="4"/>
      <c r="K26" s="97" t="s">
        <v>191</v>
      </c>
      <c r="L26" s="95" t="s">
        <v>191</v>
      </c>
      <c r="M26" s="96" t="s">
        <v>191</v>
      </c>
      <c r="N26" s="4"/>
      <c r="O26" s="178">
        <f>SUM(O17:O25)</f>
        <v>921</v>
      </c>
      <c r="P26" s="183"/>
      <c r="Q26" s="183"/>
      <c r="R26" s="184"/>
      <c r="S26" s="4"/>
      <c r="T26" s="4"/>
      <c r="U26" s="4"/>
      <c r="V26" s="4"/>
    </row>
    <row r="27" spans="1:16384" s="4" customFormat="1" ht="13.2" x14ac:dyDescent="0.25">
      <c r="A27" s="55"/>
      <c r="K27" s="50"/>
    </row>
    <row r="28" spans="1:16384" customFormat="1" ht="66" x14ac:dyDescent="0.3">
      <c r="A28" s="55" t="str">
        <f>'Customers Financials, Usages'!A41</f>
        <v>July, 2022</v>
      </c>
      <c r="B28" s="3" t="s">
        <v>15</v>
      </c>
      <c r="C28" s="3" t="s">
        <v>16</v>
      </c>
      <c r="D28" s="3" t="s">
        <v>104</v>
      </c>
      <c r="E28" s="3" t="s">
        <v>17</v>
      </c>
      <c r="F28" s="2" t="s">
        <v>18</v>
      </c>
      <c r="G28" s="2" t="s">
        <v>19</v>
      </c>
      <c r="H28" s="2" t="s">
        <v>20</v>
      </c>
      <c r="I28" s="2" t="s">
        <v>103</v>
      </c>
      <c r="J28" s="71"/>
      <c r="K28" s="49" t="s">
        <v>135</v>
      </c>
      <c r="L28" s="91" t="s">
        <v>136</v>
      </c>
      <c r="M28" s="98" t="s">
        <v>137</v>
      </c>
      <c r="N28" s="71"/>
      <c r="O28" s="264" t="s">
        <v>152</v>
      </c>
      <c r="P28" s="265"/>
      <c r="Q28" s="265"/>
      <c r="R28" s="266"/>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3">
      <c r="A29" s="55"/>
      <c r="B29" s="11"/>
      <c r="C29" s="11" t="s">
        <v>192</v>
      </c>
      <c r="D29" s="11"/>
      <c r="E29" s="162">
        <v>0</v>
      </c>
      <c r="F29" s="11">
        <v>3</v>
      </c>
      <c r="G29" s="11" t="s">
        <v>191</v>
      </c>
      <c r="H29" s="11" t="s">
        <v>191</v>
      </c>
      <c r="I29" s="11" t="s">
        <v>191</v>
      </c>
      <c r="J29" s="4"/>
      <c r="K29" s="11" t="s">
        <v>191</v>
      </c>
      <c r="L29" s="11" t="s">
        <v>191</v>
      </c>
      <c r="M29" s="11" t="s">
        <v>191</v>
      </c>
      <c r="N29" s="4"/>
      <c r="O29" s="11">
        <f>F29</f>
        <v>3</v>
      </c>
      <c r="P29" s="179"/>
      <c r="Q29" s="179"/>
      <c r="R29" s="138"/>
      <c r="S29" s="269"/>
      <c r="T29" s="269"/>
      <c r="U29" s="269"/>
      <c r="V29" s="269"/>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s="173" customFormat="1" ht="13.2" x14ac:dyDescent="0.25">
      <c r="A30" s="55"/>
      <c r="B30" s="11"/>
      <c r="C30" s="11" t="s">
        <v>192</v>
      </c>
      <c r="D30" s="11"/>
      <c r="E30" s="162" t="s">
        <v>238</v>
      </c>
      <c r="F30" s="11">
        <v>7</v>
      </c>
      <c r="G30" s="11" t="s">
        <v>191</v>
      </c>
      <c r="H30" s="11" t="s">
        <v>191</v>
      </c>
      <c r="I30" s="11" t="s">
        <v>191</v>
      </c>
      <c r="J30" s="4"/>
      <c r="K30" s="11" t="s">
        <v>191</v>
      </c>
      <c r="L30" s="11" t="s">
        <v>191</v>
      </c>
      <c r="M30" s="11" t="s">
        <v>191</v>
      </c>
      <c r="N30" s="4"/>
      <c r="O30" s="11">
        <f t="shared" ref="O30:O34" si="3">F30</f>
        <v>7</v>
      </c>
      <c r="P30" s="179"/>
      <c r="Q30" s="179"/>
      <c r="R30" s="138"/>
      <c r="S30" s="75"/>
      <c r="T30" s="75"/>
      <c r="U30" s="75"/>
      <c r="V30" s="75"/>
    </row>
    <row r="31" spans="1:16384" s="173" customFormat="1" ht="13.2" x14ac:dyDescent="0.25">
      <c r="A31" s="55"/>
      <c r="B31" s="11"/>
      <c r="C31" s="11" t="s">
        <v>192</v>
      </c>
      <c r="D31" s="11"/>
      <c r="E31" s="162" t="s">
        <v>239</v>
      </c>
      <c r="F31" s="11">
        <v>9</v>
      </c>
      <c r="G31" s="11" t="s">
        <v>191</v>
      </c>
      <c r="H31" s="11" t="s">
        <v>191</v>
      </c>
      <c r="I31" s="11" t="s">
        <v>191</v>
      </c>
      <c r="J31" s="4"/>
      <c r="K31" s="11" t="s">
        <v>191</v>
      </c>
      <c r="L31" s="11" t="s">
        <v>191</v>
      </c>
      <c r="M31" s="11" t="s">
        <v>191</v>
      </c>
      <c r="N31" s="4"/>
      <c r="O31" s="11">
        <f t="shared" si="3"/>
        <v>9</v>
      </c>
      <c r="P31" s="179"/>
      <c r="Q31" s="179"/>
      <c r="R31" s="138"/>
      <c r="S31" s="75"/>
      <c r="T31" s="75"/>
      <c r="U31" s="75"/>
      <c r="V31" s="75"/>
    </row>
    <row r="32" spans="1:16384" s="173" customFormat="1" ht="13.2" x14ac:dyDescent="0.25">
      <c r="A32" s="55"/>
      <c r="B32" s="11"/>
      <c r="C32" s="11" t="s">
        <v>192</v>
      </c>
      <c r="D32" s="11"/>
      <c r="E32" s="162" t="s">
        <v>242</v>
      </c>
      <c r="F32" s="11">
        <v>11</v>
      </c>
      <c r="G32" s="11" t="s">
        <v>191</v>
      </c>
      <c r="H32" s="11" t="s">
        <v>191</v>
      </c>
      <c r="I32" s="11" t="s">
        <v>191</v>
      </c>
      <c r="J32" s="4"/>
      <c r="K32" s="11" t="s">
        <v>191</v>
      </c>
      <c r="L32" s="11" t="s">
        <v>191</v>
      </c>
      <c r="M32" s="11" t="s">
        <v>191</v>
      </c>
      <c r="N32" s="4"/>
      <c r="O32" s="11">
        <f t="shared" si="3"/>
        <v>11</v>
      </c>
      <c r="P32" s="179"/>
      <c r="Q32" s="179"/>
      <c r="R32" s="138"/>
      <c r="S32" s="75"/>
      <c r="T32" s="75"/>
      <c r="U32" s="75"/>
      <c r="V32" s="75"/>
    </row>
    <row r="33" spans="1:16384" s="173" customFormat="1" ht="13.2" x14ac:dyDescent="0.25">
      <c r="A33" s="55"/>
      <c r="B33" s="11"/>
      <c r="C33" s="11" t="s">
        <v>192</v>
      </c>
      <c r="D33" s="11"/>
      <c r="E33" s="162" t="s">
        <v>243</v>
      </c>
      <c r="F33" s="11">
        <v>659</v>
      </c>
      <c r="G33" s="11" t="s">
        <v>191</v>
      </c>
      <c r="H33" s="11" t="s">
        <v>191</v>
      </c>
      <c r="I33" s="11" t="s">
        <v>191</v>
      </c>
      <c r="J33" s="4"/>
      <c r="K33" s="11" t="s">
        <v>191</v>
      </c>
      <c r="L33" s="11" t="s">
        <v>191</v>
      </c>
      <c r="M33" s="11" t="s">
        <v>191</v>
      </c>
      <c r="N33" s="4"/>
      <c r="O33" s="11">
        <f t="shared" si="3"/>
        <v>659</v>
      </c>
      <c r="P33" s="179"/>
      <c r="Q33" s="179"/>
      <c r="R33" s="138"/>
      <c r="S33" s="75"/>
      <c r="T33" s="75"/>
      <c r="U33" s="75"/>
      <c r="V33" s="75"/>
    </row>
    <row r="34" spans="1:16384" s="173" customFormat="1" ht="13.2" x14ac:dyDescent="0.25">
      <c r="A34" s="55"/>
      <c r="B34" s="11"/>
      <c r="C34" s="11" t="s">
        <v>192</v>
      </c>
      <c r="D34" s="11"/>
      <c r="E34" s="162" t="s">
        <v>244</v>
      </c>
      <c r="F34" s="11">
        <v>6</v>
      </c>
      <c r="G34" s="11" t="s">
        <v>191</v>
      </c>
      <c r="H34" s="11" t="s">
        <v>191</v>
      </c>
      <c r="I34" s="11" t="s">
        <v>191</v>
      </c>
      <c r="J34" s="4"/>
      <c r="K34" s="11" t="s">
        <v>191</v>
      </c>
      <c r="L34" s="11" t="s">
        <v>191</v>
      </c>
      <c r="M34" s="11" t="s">
        <v>191</v>
      </c>
      <c r="N34" s="4"/>
      <c r="O34" s="11">
        <f t="shared" si="3"/>
        <v>6</v>
      </c>
      <c r="P34" s="179"/>
      <c r="Q34" s="179"/>
      <c r="R34" s="138"/>
      <c r="S34" s="75"/>
      <c r="T34" s="75"/>
      <c r="U34" s="75"/>
      <c r="V34" s="75"/>
    </row>
    <row r="35" spans="1:16384" customFormat="1" ht="15" thickBot="1" x14ac:dyDescent="0.35">
      <c r="A35" s="55"/>
      <c r="B35" s="92"/>
      <c r="C35" s="92"/>
      <c r="D35" s="92"/>
      <c r="E35" s="92"/>
      <c r="F35" s="92"/>
      <c r="G35" s="92"/>
      <c r="H35" s="92"/>
      <c r="I35" s="92"/>
      <c r="J35" s="4"/>
      <c r="K35" s="92"/>
      <c r="L35" s="92"/>
      <c r="M35" s="92"/>
      <c r="N35" s="4"/>
      <c r="O35" s="92"/>
      <c r="P35" s="185"/>
      <c r="Q35" s="185"/>
      <c r="R35" s="186"/>
      <c r="S35" s="269"/>
      <c r="T35" s="269"/>
      <c r="U35" s="269"/>
      <c r="V35" s="269"/>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customFormat="1" ht="15" thickBot="1" x14ac:dyDescent="0.35">
      <c r="A36" s="55"/>
      <c r="B36" s="93" t="s">
        <v>124</v>
      </c>
      <c r="C36" s="94"/>
      <c r="D36" s="94"/>
      <c r="E36" s="94"/>
      <c r="F36" s="163">
        <f>SUM(F29:F35)</f>
        <v>695</v>
      </c>
      <c r="G36" s="95" t="s">
        <v>191</v>
      </c>
      <c r="H36" s="95" t="s">
        <v>191</v>
      </c>
      <c r="I36" s="99" t="s">
        <v>191</v>
      </c>
      <c r="J36" s="4"/>
      <c r="K36" s="97" t="s">
        <v>191</v>
      </c>
      <c r="L36" s="95" t="s">
        <v>191</v>
      </c>
      <c r="M36" s="96" t="s">
        <v>191</v>
      </c>
      <c r="N36" s="4"/>
      <c r="O36" s="178">
        <f>SUM(O29:O35)</f>
        <v>695</v>
      </c>
      <c r="P36" s="183"/>
      <c r="Q36" s="183"/>
      <c r="R36" s="184"/>
      <c r="S36" s="269"/>
      <c r="T36" s="269"/>
      <c r="U36" s="269"/>
      <c r="V36" s="269"/>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4" customFormat="1" ht="13.2" x14ac:dyDescent="0.25">
      <c r="A37" s="55"/>
      <c r="K37" s="50"/>
    </row>
    <row r="38" spans="1:16384" customFormat="1" ht="68.25" customHeight="1" x14ac:dyDescent="0.3">
      <c r="A38" s="55" t="str">
        <f>'Customers Financials, Usages'!A63</f>
        <v>July, 2019</v>
      </c>
      <c r="B38" s="3" t="s">
        <v>15</v>
      </c>
      <c r="C38" s="3" t="s">
        <v>16</v>
      </c>
      <c r="D38" s="3" t="s">
        <v>104</v>
      </c>
      <c r="E38" s="3" t="s">
        <v>17</v>
      </c>
      <c r="F38" s="2" t="s">
        <v>18</v>
      </c>
      <c r="G38" s="2" t="s">
        <v>19</v>
      </c>
      <c r="H38" s="2" t="s">
        <v>20</v>
      </c>
      <c r="I38" s="2" t="s">
        <v>103</v>
      </c>
      <c r="J38" s="71"/>
      <c r="K38" s="49" t="s">
        <v>135</v>
      </c>
      <c r="L38" s="91" t="s">
        <v>136</v>
      </c>
      <c r="M38" s="98" t="s">
        <v>137</v>
      </c>
      <c r="N38" s="71"/>
      <c r="O38" s="264" t="s">
        <v>152</v>
      </c>
      <c r="P38" s="265"/>
      <c r="Q38" s="265"/>
      <c r="R38" s="266"/>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3">
      <c r="A39" s="55"/>
      <c r="B39" s="11"/>
      <c r="C39" s="11" t="s">
        <v>192</v>
      </c>
      <c r="D39" s="11"/>
      <c r="E39" s="162">
        <v>0</v>
      </c>
      <c r="F39" s="11">
        <v>4</v>
      </c>
      <c r="G39" s="11">
        <v>0</v>
      </c>
      <c r="H39" s="11">
        <v>0</v>
      </c>
      <c r="I39" s="11">
        <v>0</v>
      </c>
      <c r="J39" s="4"/>
      <c r="K39" s="11" t="s">
        <v>191</v>
      </c>
      <c r="L39" s="11" t="s">
        <v>191</v>
      </c>
      <c r="M39" s="11" t="s">
        <v>191</v>
      </c>
      <c r="N39" s="4"/>
      <c r="O39" s="11" t="s">
        <v>191</v>
      </c>
      <c r="P39" s="179"/>
      <c r="Q39" s="179"/>
      <c r="R39" s="138"/>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3">
      <c r="A40" s="55"/>
      <c r="B40" s="11"/>
      <c r="C40" s="11" t="s">
        <v>192</v>
      </c>
      <c r="D40" s="11"/>
      <c r="E40" s="11" t="s">
        <v>233</v>
      </c>
      <c r="F40" s="11">
        <v>1</v>
      </c>
      <c r="G40" s="11">
        <v>0</v>
      </c>
      <c r="H40" s="11">
        <v>0</v>
      </c>
      <c r="I40" s="11">
        <v>0</v>
      </c>
      <c r="J40" s="4"/>
      <c r="K40" s="11" t="s">
        <v>191</v>
      </c>
      <c r="L40" s="11" t="s">
        <v>191</v>
      </c>
      <c r="M40" s="11" t="s">
        <v>191</v>
      </c>
      <c r="N40" s="4"/>
      <c r="O40" s="11" t="s">
        <v>191</v>
      </c>
      <c r="P40" s="179"/>
      <c r="Q40" s="179"/>
      <c r="R40" s="138"/>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3">
      <c r="A41" s="55"/>
      <c r="B41" s="11"/>
      <c r="C41" s="11" t="s">
        <v>192</v>
      </c>
      <c r="D41" s="11"/>
      <c r="E41" s="11" t="s">
        <v>238</v>
      </c>
      <c r="F41" s="11">
        <v>25</v>
      </c>
      <c r="G41" s="11">
        <v>0</v>
      </c>
      <c r="H41" s="11">
        <v>0</v>
      </c>
      <c r="I41" s="11">
        <v>0</v>
      </c>
      <c r="J41" s="4"/>
      <c r="K41" s="11" t="s">
        <v>191</v>
      </c>
      <c r="L41" s="11" t="s">
        <v>191</v>
      </c>
      <c r="M41" s="11" t="s">
        <v>191</v>
      </c>
      <c r="N41" s="4"/>
      <c r="O41" s="11" t="s">
        <v>191</v>
      </c>
      <c r="P41" s="179"/>
      <c r="Q41" s="179"/>
      <c r="R41" s="138"/>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5"/>
      <c r="B42" s="11"/>
      <c r="C42" s="11" t="s">
        <v>192</v>
      </c>
      <c r="D42" s="11"/>
      <c r="E42" s="11" t="s">
        <v>239</v>
      </c>
      <c r="F42" s="11">
        <v>7</v>
      </c>
      <c r="G42" s="11">
        <v>1</v>
      </c>
      <c r="H42" s="11">
        <v>1</v>
      </c>
      <c r="I42" s="11">
        <v>2</v>
      </c>
      <c r="J42" s="4"/>
      <c r="K42" s="11" t="s">
        <v>191</v>
      </c>
      <c r="L42" s="11" t="s">
        <v>191</v>
      </c>
      <c r="M42" s="11" t="s">
        <v>191</v>
      </c>
      <c r="N42" s="4"/>
      <c r="O42" s="11" t="s">
        <v>191</v>
      </c>
      <c r="P42" s="179"/>
      <c r="Q42" s="179"/>
      <c r="R42" s="138"/>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5"/>
      <c r="B43" s="11"/>
      <c r="C43" s="11" t="s">
        <v>192</v>
      </c>
      <c r="D43" s="11"/>
      <c r="E43" s="11" t="s">
        <v>240</v>
      </c>
      <c r="F43" s="11">
        <v>2</v>
      </c>
      <c r="G43" s="11">
        <v>0</v>
      </c>
      <c r="H43" s="11">
        <v>0</v>
      </c>
      <c r="I43" s="11">
        <v>0</v>
      </c>
      <c r="J43" s="4"/>
      <c r="K43" s="11" t="s">
        <v>191</v>
      </c>
      <c r="L43" s="11" t="s">
        <v>191</v>
      </c>
      <c r="M43" s="11" t="s">
        <v>191</v>
      </c>
      <c r="N43" s="4"/>
      <c r="O43" s="11" t="s">
        <v>191</v>
      </c>
      <c r="P43" s="179"/>
      <c r="Q43" s="179"/>
      <c r="R43" s="138"/>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5"/>
      <c r="B44" s="11"/>
      <c r="C44" s="11" t="s">
        <v>192</v>
      </c>
      <c r="D44" s="11"/>
      <c r="E44" s="11" t="s">
        <v>242</v>
      </c>
      <c r="F44" s="11">
        <v>21</v>
      </c>
      <c r="G44" s="11">
        <v>0</v>
      </c>
      <c r="H44" s="11">
        <v>0</v>
      </c>
      <c r="I44" s="11">
        <v>0</v>
      </c>
      <c r="J44" s="4"/>
      <c r="K44" s="11" t="s">
        <v>191</v>
      </c>
      <c r="L44" s="11" t="s">
        <v>191</v>
      </c>
      <c r="M44" s="11" t="s">
        <v>191</v>
      </c>
      <c r="N44" s="4"/>
      <c r="O44" s="11" t="s">
        <v>191</v>
      </c>
      <c r="P44" s="179"/>
      <c r="Q44" s="179"/>
      <c r="R44" s="138"/>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5"/>
      <c r="B45" s="11"/>
      <c r="C45" s="11" t="s">
        <v>192</v>
      </c>
      <c r="D45" s="11"/>
      <c r="E45" s="11" t="s">
        <v>243</v>
      </c>
      <c r="F45" s="11">
        <v>993</v>
      </c>
      <c r="G45" s="11">
        <v>29</v>
      </c>
      <c r="H45" s="11">
        <v>29</v>
      </c>
      <c r="I45" s="11">
        <v>3</v>
      </c>
      <c r="J45" s="4"/>
      <c r="K45" s="11" t="s">
        <v>191</v>
      </c>
      <c r="L45" s="11" t="s">
        <v>191</v>
      </c>
      <c r="M45" s="11" t="s">
        <v>191</v>
      </c>
      <c r="N45" s="4"/>
      <c r="O45" s="11" t="s">
        <v>191</v>
      </c>
      <c r="P45" s="179"/>
      <c r="Q45" s="179"/>
      <c r="R45" s="138"/>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5"/>
      <c r="B46" s="11"/>
      <c r="C46" s="11" t="s">
        <v>192</v>
      </c>
      <c r="D46" s="11"/>
      <c r="E46" s="11" t="s">
        <v>244</v>
      </c>
      <c r="F46" s="11">
        <v>2</v>
      </c>
      <c r="G46" s="11">
        <v>0</v>
      </c>
      <c r="H46" s="11">
        <v>0</v>
      </c>
      <c r="I46" s="11">
        <v>0</v>
      </c>
      <c r="J46" s="4"/>
      <c r="K46" s="11" t="s">
        <v>191</v>
      </c>
      <c r="L46" s="11" t="s">
        <v>191</v>
      </c>
      <c r="M46" s="11" t="s">
        <v>191</v>
      </c>
      <c r="N46" s="4"/>
      <c r="O46" s="11" t="s">
        <v>191</v>
      </c>
      <c r="P46" s="179"/>
      <c r="Q46" s="179"/>
      <c r="R46" s="138"/>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 thickBot="1" x14ac:dyDescent="0.35">
      <c r="A47" s="55"/>
      <c r="B47" s="11"/>
      <c r="C47" s="11"/>
      <c r="D47" s="11"/>
      <c r="E47" s="11"/>
      <c r="F47" s="228"/>
      <c r="G47" s="228"/>
      <c r="H47" s="228"/>
      <c r="I47" s="228"/>
      <c r="J47" s="4"/>
      <c r="K47" s="228"/>
      <c r="L47" s="228"/>
      <c r="M47" s="228"/>
      <c r="N47" s="4"/>
      <c r="O47" s="92"/>
      <c r="P47" s="180"/>
      <c r="Q47" s="180"/>
      <c r="R47" s="181"/>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ht="15" thickBot="1" x14ac:dyDescent="0.35">
      <c r="A48" s="55"/>
      <c r="B48" s="93" t="s">
        <v>124</v>
      </c>
      <c r="C48" s="94"/>
      <c r="D48" s="94"/>
      <c r="E48" s="94"/>
      <c r="F48" s="178">
        <f>SUM(F39:F46)</f>
        <v>1055</v>
      </c>
      <c r="G48" s="178">
        <f>SUM(G39:G47)</f>
        <v>30</v>
      </c>
      <c r="H48" s="178">
        <f>SUM(H39:H47)</f>
        <v>30</v>
      </c>
      <c r="I48" s="213">
        <f>IFERROR(AVERAGEIF(I39:I47,"&gt;0"),0)</f>
        <v>2.5</v>
      </c>
      <c r="J48" s="4"/>
      <c r="K48" s="95" t="s">
        <v>191</v>
      </c>
      <c r="L48" s="95" t="s">
        <v>191</v>
      </c>
      <c r="M48" s="95" t="s">
        <v>191</v>
      </c>
      <c r="N48" s="4"/>
      <c r="O48" s="178" t="s">
        <v>191</v>
      </c>
      <c r="P48" s="183"/>
      <c r="Q48" s="183"/>
      <c r="R48" s="184"/>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s="4" customFormat="1" ht="13.8" thickBot="1" x14ac:dyDescent="0.3">
      <c r="A49" s="55"/>
      <c r="K49" s="50"/>
    </row>
    <row r="50" spans="1:22" ht="66" x14ac:dyDescent="0.3">
      <c r="A50" s="55" t="str">
        <f>A16</f>
        <v>July, 2023</v>
      </c>
      <c r="B50" s="56" t="s">
        <v>142</v>
      </c>
      <c r="C50" s="56" t="s">
        <v>16</v>
      </c>
      <c r="D50" s="56" t="s">
        <v>104</v>
      </c>
      <c r="E50" s="56" t="s">
        <v>17</v>
      </c>
      <c r="F50" s="57" t="s">
        <v>18</v>
      </c>
      <c r="G50" s="57" t="s">
        <v>19</v>
      </c>
      <c r="H50" s="57" t="s">
        <v>20</v>
      </c>
      <c r="I50" s="57" t="s">
        <v>103</v>
      </c>
      <c r="J50" s="72"/>
      <c r="K50" s="57" t="s">
        <v>135</v>
      </c>
      <c r="L50" s="57" t="s">
        <v>136</v>
      </c>
      <c r="M50" s="57" t="s">
        <v>137</v>
      </c>
      <c r="N50" s="72"/>
      <c r="O50" s="267" t="s">
        <v>152</v>
      </c>
      <c r="P50" s="268"/>
      <c r="Q50" s="268"/>
      <c r="R50" s="268"/>
      <c r="U50" s="4"/>
      <c r="V50" s="4"/>
    </row>
    <row r="51" spans="1:22" x14ac:dyDescent="0.3">
      <c r="A51" s="55"/>
      <c r="B51" s="11"/>
      <c r="C51" s="11" t="s">
        <v>192</v>
      </c>
      <c r="D51" s="11"/>
      <c r="E51" s="162">
        <v>0</v>
      </c>
      <c r="F51" s="11">
        <v>0</v>
      </c>
      <c r="G51" s="11" t="s">
        <v>191</v>
      </c>
      <c r="H51" s="11" t="s">
        <v>191</v>
      </c>
      <c r="I51" s="11" t="s">
        <v>191</v>
      </c>
      <c r="K51" s="11" t="s">
        <v>191</v>
      </c>
      <c r="L51" s="11" t="s">
        <v>191</v>
      </c>
      <c r="M51" s="11" t="s">
        <v>191</v>
      </c>
      <c r="O51" s="11">
        <f>F51</f>
        <v>0</v>
      </c>
      <c r="P51" s="179"/>
      <c r="Q51" s="179"/>
      <c r="R51" s="138"/>
      <c r="U51" s="4"/>
      <c r="V51" s="4"/>
    </row>
    <row r="52" spans="1:22" x14ac:dyDescent="0.3">
      <c r="A52" s="55"/>
      <c r="B52" s="11"/>
      <c r="C52" s="11" t="s">
        <v>192</v>
      </c>
      <c r="D52" s="11"/>
      <c r="E52" s="11" t="s">
        <v>235</v>
      </c>
      <c r="F52" s="11">
        <v>0</v>
      </c>
      <c r="G52" s="11" t="s">
        <v>191</v>
      </c>
      <c r="H52" s="11" t="s">
        <v>191</v>
      </c>
      <c r="I52" s="11" t="s">
        <v>191</v>
      </c>
      <c r="K52" s="11" t="s">
        <v>191</v>
      </c>
      <c r="L52" s="11" t="s">
        <v>191</v>
      </c>
      <c r="M52" s="11" t="s">
        <v>191</v>
      </c>
      <c r="O52" s="11">
        <f t="shared" ref="O52:O57" si="4">F52</f>
        <v>0</v>
      </c>
      <c r="P52" s="171"/>
      <c r="Q52" s="171"/>
      <c r="R52" s="172"/>
      <c r="U52" s="4"/>
      <c r="V52" s="4"/>
    </row>
    <row r="53" spans="1:22" x14ac:dyDescent="0.3">
      <c r="A53" s="55"/>
      <c r="B53" s="11"/>
      <c r="C53" s="11" t="s">
        <v>192</v>
      </c>
      <c r="D53" s="11"/>
      <c r="E53" s="11" t="s">
        <v>238</v>
      </c>
      <c r="F53" s="11">
        <v>2</v>
      </c>
      <c r="G53" s="11" t="s">
        <v>191</v>
      </c>
      <c r="H53" s="11" t="s">
        <v>191</v>
      </c>
      <c r="I53" s="11" t="s">
        <v>191</v>
      </c>
      <c r="K53" s="11" t="s">
        <v>191</v>
      </c>
      <c r="L53" s="11" t="s">
        <v>191</v>
      </c>
      <c r="M53" s="11" t="s">
        <v>191</v>
      </c>
      <c r="O53" s="11">
        <f t="shared" si="4"/>
        <v>2</v>
      </c>
      <c r="P53" s="171"/>
      <c r="Q53" s="171"/>
      <c r="R53" s="172"/>
      <c r="U53" s="4"/>
      <c r="V53" s="4"/>
    </row>
    <row r="54" spans="1:22" x14ac:dyDescent="0.3">
      <c r="A54" s="55"/>
      <c r="B54" s="11"/>
      <c r="C54" s="11" t="s">
        <v>192</v>
      </c>
      <c r="D54" s="11"/>
      <c r="E54" s="11" t="s">
        <v>239</v>
      </c>
      <c r="F54" s="11">
        <v>0</v>
      </c>
      <c r="G54" s="11" t="s">
        <v>191</v>
      </c>
      <c r="H54" s="11" t="s">
        <v>191</v>
      </c>
      <c r="I54" s="11" t="s">
        <v>191</v>
      </c>
      <c r="K54" s="11" t="s">
        <v>191</v>
      </c>
      <c r="L54" s="11" t="s">
        <v>191</v>
      </c>
      <c r="M54" s="11" t="s">
        <v>191</v>
      </c>
      <c r="O54" s="11">
        <f t="shared" ref="O54" si="5">F54</f>
        <v>0</v>
      </c>
      <c r="P54" s="171"/>
      <c r="Q54" s="171"/>
      <c r="R54" s="172"/>
      <c r="U54" s="4"/>
      <c r="V54" s="4"/>
    </row>
    <row r="55" spans="1:22" x14ac:dyDescent="0.3">
      <c r="A55" s="55"/>
      <c r="B55" s="11"/>
      <c r="C55" s="11" t="s">
        <v>192</v>
      </c>
      <c r="D55" s="11"/>
      <c r="E55" s="11" t="s">
        <v>240</v>
      </c>
      <c r="F55" s="11">
        <v>0</v>
      </c>
      <c r="G55" s="11" t="s">
        <v>191</v>
      </c>
      <c r="H55" s="11" t="s">
        <v>191</v>
      </c>
      <c r="I55" s="11" t="s">
        <v>191</v>
      </c>
      <c r="K55" s="11" t="s">
        <v>191</v>
      </c>
      <c r="L55" s="11" t="s">
        <v>191</v>
      </c>
      <c r="M55" s="11" t="s">
        <v>191</v>
      </c>
      <c r="O55" s="11">
        <f t="shared" si="4"/>
        <v>0</v>
      </c>
      <c r="P55" s="171"/>
      <c r="Q55" s="171"/>
      <c r="R55" s="172"/>
      <c r="U55" s="4"/>
      <c r="V55" s="4"/>
    </row>
    <row r="56" spans="1:22" x14ac:dyDescent="0.3">
      <c r="A56" s="55"/>
      <c r="B56" s="11"/>
      <c r="C56" s="11" t="s">
        <v>192</v>
      </c>
      <c r="D56" s="11"/>
      <c r="E56" s="11" t="s">
        <v>242</v>
      </c>
      <c r="F56" s="11">
        <v>1</v>
      </c>
      <c r="G56" s="11" t="s">
        <v>191</v>
      </c>
      <c r="H56" s="11" t="s">
        <v>191</v>
      </c>
      <c r="I56" s="11" t="s">
        <v>191</v>
      </c>
      <c r="K56" s="11" t="s">
        <v>191</v>
      </c>
      <c r="L56" s="11" t="s">
        <v>191</v>
      </c>
      <c r="M56" s="11" t="s">
        <v>191</v>
      </c>
      <c r="O56" s="11">
        <f t="shared" si="4"/>
        <v>1</v>
      </c>
      <c r="P56" s="179"/>
      <c r="Q56" s="179"/>
      <c r="R56" s="138"/>
      <c r="U56" s="4"/>
      <c r="V56" s="4"/>
    </row>
    <row r="57" spans="1:22" x14ac:dyDescent="0.3">
      <c r="A57" s="55"/>
      <c r="B57" s="11"/>
      <c r="C57" s="11" t="s">
        <v>192</v>
      </c>
      <c r="D57" s="11"/>
      <c r="E57" s="11" t="s">
        <v>243</v>
      </c>
      <c r="F57" s="11">
        <v>32</v>
      </c>
      <c r="G57" s="11" t="s">
        <v>191</v>
      </c>
      <c r="H57" s="11" t="s">
        <v>191</v>
      </c>
      <c r="I57" s="11" t="s">
        <v>191</v>
      </c>
      <c r="K57" s="11" t="s">
        <v>191</v>
      </c>
      <c r="L57" s="11" t="s">
        <v>191</v>
      </c>
      <c r="M57" s="11" t="s">
        <v>191</v>
      </c>
      <c r="O57" s="11">
        <f t="shared" si="4"/>
        <v>32</v>
      </c>
      <c r="P57" s="179"/>
      <c r="Q57" s="179"/>
      <c r="R57" s="138"/>
      <c r="U57" s="4"/>
      <c r="V57" s="4"/>
    </row>
    <row r="58" spans="1:22" ht="15" thickBot="1" x14ac:dyDescent="0.35">
      <c r="A58" s="55"/>
      <c r="B58" s="92"/>
      <c r="C58" s="92"/>
      <c r="D58" s="92"/>
      <c r="E58" s="92" t="s">
        <v>244</v>
      </c>
      <c r="F58" s="92">
        <v>1</v>
      </c>
      <c r="G58" s="92"/>
      <c r="H58" s="92"/>
      <c r="I58" s="92"/>
      <c r="K58" s="92"/>
      <c r="L58" s="92"/>
      <c r="M58" s="92"/>
      <c r="O58" s="92"/>
      <c r="P58" s="180"/>
      <c r="Q58" s="180"/>
      <c r="R58" s="181"/>
      <c r="U58" s="4"/>
      <c r="V58" s="4"/>
    </row>
    <row r="59" spans="1:22" ht="15" thickBot="1" x14ac:dyDescent="0.35">
      <c r="A59" s="55"/>
      <c r="B59" s="93" t="s">
        <v>124</v>
      </c>
      <c r="C59" s="94"/>
      <c r="D59" s="94"/>
      <c r="E59" s="94"/>
      <c r="F59" s="178">
        <f>SUM(F51:F58)</f>
        <v>36</v>
      </c>
      <c r="G59" s="95" t="s">
        <v>191</v>
      </c>
      <c r="H59" s="95" t="s">
        <v>191</v>
      </c>
      <c r="I59" s="99" t="s">
        <v>191</v>
      </c>
      <c r="K59" s="95" t="s">
        <v>191</v>
      </c>
      <c r="L59" s="95" t="s">
        <v>191</v>
      </c>
      <c r="M59" s="95" t="s">
        <v>191</v>
      </c>
      <c r="O59" s="178">
        <f>SUM(O51:O58)</f>
        <v>35</v>
      </c>
      <c r="P59" s="183"/>
      <c r="Q59" s="183"/>
      <c r="R59" s="184"/>
      <c r="U59" s="4"/>
      <c r="V59" s="4"/>
    </row>
    <row r="60" spans="1:22" s="4" customFormat="1" ht="13.2" x14ac:dyDescent="0.25">
      <c r="A60" s="55"/>
      <c r="K60" s="50"/>
    </row>
    <row r="61" spans="1:22" ht="66" x14ac:dyDescent="0.3">
      <c r="A61" s="55" t="str">
        <f>A28</f>
        <v>July, 2022</v>
      </c>
      <c r="B61" s="56" t="s">
        <v>142</v>
      </c>
      <c r="C61" s="56" t="s">
        <v>16</v>
      </c>
      <c r="D61" s="56" t="s">
        <v>104</v>
      </c>
      <c r="E61" s="56" t="s">
        <v>17</v>
      </c>
      <c r="F61" s="57" t="s">
        <v>18</v>
      </c>
      <c r="G61" s="57" t="s">
        <v>19</v>
      </c>
      <c r="H61" s="57" t="s">
        <v>20</v>
      </c>
      <c r="I61" s="57" t="s">
        <v>103</v>
      </c>
      <c r="J61" s="72"/>
      <c r="K61" s="57" t="s">
        <v>135</v>
      </c>
      <c r="L61" s="57" t="s">
        <v>136</v>
      </c>
      <c r="M61" s="57" t="s">
        <v>137</v>
      </c>
      <c r="N61" s="72"/>
      <c r="O61" s="261" t="s">
        <v>152</v>
      </c>
      <c r="P61" s="262"/>
      <c r="Q61" s="262"/>
      <c r="R61" s="263"/>
      <c r="U61" s="4"/>
      <c r="V61" s="4"/>
    </row>
    <row r="62" spans="1:22" x14ac:dyDescent="0.3">
      <c r="A62" s="55"/>
      <c r="B62" s="11"/>
      <c r="C62" s="11" t="s">
        <v>192</v>
      </c>
      <c r="D62" s="11"/>
      <c r="E62" s="162">
        <v>0</v>
      </c>
      <c r="F62" s="11">
        <v>0</v>
      </c>
      <c r="G62" s="11" t="s">
        <v>191</v>
      </c>
      <c r="H62" s="11" t="s">
        <v>191</v>
      </c>
      <c r="I62" s="11" t="s">
        <v>191</v>
      </c>
      <c r="K62" s="11" t="s">
        <v>191</v>
      </c>
      <c r="L62" s="11" t="s">
        <v>191</v>
      </c>
      <c r="M62" s="11" t="s">
        <v>191</v>
      </c>
      <c r="O62" s="11">
        <f>F62</f>
        <v>0</v>
      </c>
      <c r="P62" s="179"/>
      <c r="Q62" s="179"/>
      <c r="R62" s="138"/>
      <c r="U62" s="4"/>
      <c r="V62" s="4"/>
    </row>
    <row r="63" spans="1:22" x14ac:dyDescent="0.3">
      <c r="A63" s="55"/>
      <c r="B63" s="11"/>
      <c r="C63" s="11" t="s">
        <v>192</v>
      </c>
      <c r="D63" s="11"/>
      <c r="E63" s="162" t="s">
        <v>238</v>
      </c>
      <c r="F63" s="11">
        <v>3</v>
      </c>
      <c r="G63" s="11" t="s">
        <v>191</v>
      </c>
      <c r="H63" s="11" t="s">
        <v>191</v>
      </c>
      <c r="I63" s="11" t="s">
        <v>191</v>
      </c>
      <c r="K63" s="11" t="s">
        <v>191</v>
      </c>
      <c r="L63" s="11" t="s">
        <v>191</v>
      </c>
      <c r="M63" s="11" t="s">
        <v>191</v>
      </c>
      <c r="O63" s="11">
        <f t="shared" ref="O63:O67" si="6">F63</f>
        <v>3</v>
      </c>
      <c r="P63" s="179"/>
      <c r="Q63" s="179"/>
      <c r="R63" s="138"/>
      <c r="U63" s="4"/>
      <c r="V63" s="4"/>
    </row>
    <row r="64" spans="1:22" x14ac:dyDescent="0.3">
      <c r="A64" s="55"/>
      <c r="B64" s="11"/>
      <c r="C64" s="11" t="s">
        <v>192</v>
      </c>
      <c r="D64" s="11"/>
      <c r="E64" s="162" t="s">
        <v>239</v>
      </c>
      <c r="F64" s="11">
        <v>0</v>
      </c>
      <c r="G64" s="11" t="s">
        <v>191</v>
      </c>
      <c r="H64" s="11" t="s">
        <v>191</v>
      </c>
      <c r="I64" s="11" t="s">
        <v>191</v>
      </c>
      <c r="K64" s="11" t="s">
        <v>191</v>
      </c>
      <c r="L64" s="11" t="s">
        <v>191</v>
      </c>
      <c r="M64" s="11" t="s">
        <v>191</v>
      </c>
      <c r="O64" s="11">
        <f t="shared" si="6"/>
        <v>0</v>
      </c>
      <c r="P64" s="179"/>
      <c r="Q64" s="179"/>
      <c r="R64" s="138"/>
      <c r="U64" s="4"/>
      <c r="V64" s="4"/>
    </row>
    <row r="65" spans="1:22" x14ac:dyDescent="0.3">
      <c r="A65" s="55"/>
      <c r="B65" s="11"/>
      <c r="C65" s="11" t="s">
        <v>192</v>
      </c>
      <c r="D65" s="11"/>
      <c r="E65" s="162" t="s">
        <v>242</v>
      </c>
      <c r="F65" s="11">
        <v>0</v>
      </c>
      <c r="G65" s="11" t="s">
        <v>191</v>
      </c>
      <c r="H65" s="11" t="s">
        <v>191</v>
      </c>
      <c r="I65" s="11" t="s">
        <v>191</v>
      </c>
      <c r="K65" s="11" t="s">
        <v>191</v>
      </c>
      <c r="L65" s="11" t="s">
        <v>191</v>
      </c>
      <c r="M65" s="11" t="s">
        <v>191</v>
      </c>
      <c r="O65" s="11">
        <f t="shared" si="6"/>
        <v>0</v>
      </c>
      <c r="P65" s="179"/>
      <c r="Q65" s="179"/>
      <c r="R65" s="138"/>
      <c r="U65" s="4"/>
      <c r="V65" s="4"/>
    </row>
    <row r="66" spans="1:22" x14ac:dyDescent="0.3">
      <c r="A66" s="55"/>
      <c r="B66" s="11"/>
      <c r="C66" s="11" t="s">
        <v>192</v>
      </c>
      <c r="D66" s="11"/>
      <c r="E66" s="162" t="s">
        <v>243</v>
      </c>
      <c r="F66" s="11">
        <v>21</v>
      </c>
      <c r="G66" s="11" t="s">
        <v>191</v>
      </c>
      <c r="H66" s="11" t="s">
        <v>191</v>
      </c>
      <c r="I66" s="11" t="s">
        <v>191</v>
      </c>
      <c r="K66" s="11" t="s">
        <v>191</v>
      </c>
      <c r="L66" s="11" t="s">
        <v>191</v>
      </c>
      <c r="M66" s="11" t="s">
        <v>191</v>
      </c>
      <c r="O66" s="11">
        <f t="shared" si="6"/>
        <v>21</v>
      </c>
      <c r="P66" s="179"/>
      <c r="Q66" s="179"/>
      <c r="R66" s="138"/>
      <c r="U66" s="4"/>
      <c r="V66" s="4"/>
    </row>
    <row r="67" spans="1:22" x14ac:dyDescent="0.3">
      <c r="A67" s="55"/>
      <c r="B67" s="11"/>
      <c r="C67" s="11" t="s">
        <v>192</v>
      </c>
      <c r="D67" s="11"/>
      <c r="E67" s="162" t="s">
        <v>244</v>
      </c>
      <c r="F67" s="11">
        <v>1</v>
      </c>
      <c r="G67" s="11" t="s">
        <v>191</v>
      </c>
      <c r="H67" s="11" t="s">
        <v>191</v>
      </c>
      <c r="I67" s="11" t="s">
        <v>191</v>
      </c>
      <c r="K67" s="11" t="s">
        <v>191</v>
      </c>
      <c r="L67" s="11" t="s">
        <v>191</v>
      </c>
      <c r="M67" s="11" t="s">
        <v>191</v>
      </c>
      <c r="O67" s="11">
        <f t="shared" si="6"/>
        <v>1</v>
      </c>
      <c r="P67" s="179"/>
      <c r="Q67" s="179"/>
      <c r="R67" s="138"/>
      <c r="U67" s="4"/>
      <c r="V67" s="4"/>
    </row>
    <row r="68" spans="1:22" ht="15" thickBot="1" x14ac:dyDescent="0.35">
      <c r="A68" s="55"/>
      <c r="B68" s="92"/>
      <c r="C68" s="92"/>
      <c r="D68" s="92"/>
      <c r="E68" s="92"/>
      <c r="F68" s="92"/>
      <c r="G68" s="92"/>
      <c r="H68" s="92"/>
      <c r="I68" s="92"/>
      <c r="K68" s="92"/>
      <c r="L68" s="92"/>
      <c r="M68" s="92"/>
      <c r="O68" s="92"/>
      <c r="P68" s="180"/>
      <c r="Q68" s="180"/>
      <c r="R68" s="181"/>
      <c r="U68" s="4"/>
      <c r="V68" s="4"/>
    </row>
    <row r="69" spans="1:22" ht="15" thickBot="1" x14ac:dyDescent="0.35">
      <c r="A69" s="55"/>
      <c r="B69" s="93" t="s">
        <v>124</v>
      </c>
      <c r="C69" s="94"/>
      <c r="D69" s="94"/>
      <c r="E69" s="94"/>
      <c r="F69" s="178">
        <f>SUM(F62:F68)</f>
        <v>25</v>
      </c>
      <c r="G69" s="95" t="s">
        <v>191</v>
      </c>
      <c r="H69" s="95" t="s">
        <v>191</v>
      </c>
      <c r="I69" s="99" t="s">
        <v>191</v>
      </c>
      <c r="K69" s="95" t="s">
        <v>191</v>
      </c>
      <c r="L69" s="95" t="s">
        <v>191</v>
      </c>
      <c r="M69" s="95" t="s">
        <v>191</v>
      </c>
      <c r="O69" s="178">
        <f>SUM(O62:O68)</f>
        <v>25</v>
      </c>
      <c r="P69" s="183"/>
      <c r="Q69" s="183"/>
      <c r="R69" s="184"/>
      <c r="U69" s="4"/>
      <c r="V69" s="4"/>
    </row>
    <row r="70" spans="1:22" s="4" customFormat="1" ht="13.2" x14ac:dyDescent="0.25">
      <c r="A70" s="55"/>
      <c r="K70" s="50"/>
    </row>
    <row r="71" spans="1:22" ht="66" x14ac:dyDescent="0.3">
      <c r="A71" s="55" t="str">
        <f>A38</f>
        <v>July, 2019</v>
      </c>
      <c r="B71" s="56" t="s">
        <v>142</v>
      </c>
      <c r="C71" s="56" t="s">
        <v>16</v>
      </c>
      <c r="D71" s="56" t="s">
        <v>104</v>
      </c>
      <c r="E71" s="56" t="s">
        <v>17</v>
      </c>
      <c r="F71" s="57" t="s">
        <v>18</v>
      </c>
      <c r="G71" s="57" t="s">
        <v>19</v>
      </c>
      <c r="H71" s="57" t="s">
        <v>20</v>
      </c>
      <c r="I71" s="57" t="s">
        <v>103</v>
      </c>
      <c r="J71" s="72"/>
      <c r="K71" s="57" t="s">
        <v>135</v>
      </c>
      <c r="L71" s="57" t="s">
        <v>136</v>
      </c>
      <c r="M71" s="57" t="s">
        <v>137</v>
      </c>
      <c r="N71" s="72"/>
      <c r="O71" s="261" t="s">
        <v>152</v>
      </c>
      <c r="P71" s="262"/>
      <c r="Q71" s="262"/>
      <c r="R71" s="263"/>
      <c r="U71" s="4"/>
      <c r="V71" s="4"/>
    </row>
    <row r="72" spans="1:22" x14ac:dyDescent="0.3">
      <c r="A72" s="55"/>
      <c r="B72" s="11"/>
      <c r="C72" s="11" t="s">
        <v>192</v>
      </c>
      <c r="D72" s="11"/>
      <c r="E72" s="162">
        <v>0</v>
      </c>
      <c r="F72" s="11">
        <v>0</v>
      </c>
      <c r="G72" s="11">
        <v>0</v>
      </c>
      <c r="H72" s="11">
        <v>0</v>
      </c>
      <c r="I72" s="11">
        <v>0</v>
      </c>
      <c r="K72" s="11" t="s">
        <v>191</v>
      </c>
      <c r="L72" s="11" t="s">
        <v>191</v>
      </c>
      <c r="M72" s="11" t="s">
        <v>191</v>
      </c>
      <c r="O72" s="11" t="s">
        <v>191</v>
      </c>
      <c r="P72" s="179"/>
      <c r="Q72" s="179"/>
      <c r="R72" s="138"/>
      <c r="U72" s="4"/>
      <c r="V72" s="4"/>
    </row>
    <row r="73" spans="1:22" x14ac:dyDescent="0.3">
      <c r="A73" s="55"/>
      <c r="B73" s="11"/>
      <c r="C73" s="11" t="s">
        <v>192</v>
      </c>
      <c r="D73" s="11"/>
      <c r="E73" s="11" t="s">
        <v>233</v>
      </c>
      <c r="F73" s="11">
        <v>0</v>
      </c>
      <c r="G73" s="11">
        <v>0</v>
      </c>
      <c r="H73" s="11">
        <v>0</v>
      </c>
      <c r="I73" s="11">
        <v>0</v>
      </c>
      <c r="K73" s="11" t="s">
        <v>191</v>
      </c>
      <c r="L73" s="11" t="s">
        <v>191</v>
      </c>
      <c r="M73" s="11" t="s">
        <v>191</v>
      </c>
      <c r="O73" s="11" t="s">
        <v>191</v>
      </c>
      <c r="P73" s="179"/>
      <c r="Q73" s="179"/>
      <c r="R73" s="138"/>
      <c r="U73" s="4"/>
      <c r="V73" s="4"/>
    </row>
    <row r="74" spans="1:22" x14ac:dyDescent="0.3">
      <c r="A74" s="55"/>
      <c r="B74" s="11"/>
      <c r="C74" s="11" t="s">
        <v>192</v>
      </c>
      <c r="D74" s="11"/>
      <c r="E74" s="11" t="s">
        <v>238</v>
      </c>
      <c r="F74" s="11">
        <v>1</v>
      </c>
      <c r="G74" s="11">
        <v>0</v>
      </c>
      <c r="H74" s="11">
        <v>0</v>
      </c>
      <c r="I74" s="11">
        <v>0</v>
      </c>
      <c r="K74" s="11" t="s">
        <v>191</v>
      </c>
      <c r="L74" s="11" t="s">
        <v>191</v>
      </c>
      <c r="M74" s="11" t="s">
        <v>191</v>
      </c>
      <c r="O74" s="11" t="s">
        <v>191</v>
      </c>
      <c r="P74" s="179"/>
      <c r="Q74" s="179"/>
      <c r="R74" s="138"/>
      <c r="U74" s="4"/>
      <c r="V74" s="4"/>
    </row>
    <row r="75" spans="1:22" x14ac:dyDescent="0.3">
      <c r="A75" s="55"/>
      <c r="B75" s="11"/>
      <c r="C75" s="11" t="s">
        <v>192</v>
      </c>
      <c r="D75" s="11"/>
      <c r="E75" s="11" t="s">
        <v>239</v>
      </c>
      <c r="F75" s="11">
        <v>4</v>
      </c>
      <c r="G75" s="11">
        <v>0</v>
      </c>
      <c r="H75" s="11">
        <v>0</v>
      </c>
      <c r="I75" s="11">
        <v>0</v>
      </c>
      <c r="K75" s="11" t="s">
        <v>191</v>
      </c>
      <c r="L75" s="11" t="s">
        <v>191</v>
      </c>
      <c r="M75" s="11" t="s">
        <v>191</v>
      </c>
      <c r="O75" s="11" t="s">
        <v>191</v>
      </c>
      <c r="P75" s="179"/>
      <c r="Q75" s="179"/>
      <c r="R75" s="138"/>
      <c r="U75" s="4"/>
      <c r="V75" s="4"/>
    </row>
    <row r="76" spans="1:22" x14ac:dyDescent="0.3">
      <c r="A76" s="55"/>
      <c r="B76" s="11"/>
      <c r="C76" s="11" t="s">
        <v>192</v>
      </c>
      <c r="D76" s="11"/>
      <c r="E76" s="11" t="s">
        <v>240</v>
      </c>
      <c r="F76" s="11">
        <v>0</v>
      </c>
      <c r="G76" s="11">
        <v>0</v>
      </c>
      <c r="H76" s="11">
        <v>0</v>
      </c>
      <c r="I76" s="11">
        <v>0</v>
      </c>
      <c r="K76" s="11" t="s">
        <v>191</v>
      </c>
      <c r="L76" s="11" t="s">
        <v>191</v>
      </c>
      <c r="M76" s="11" t="s">
        <v>191</v>
      </c>
      <c r="O76" s="11" t="s">
        <v>191</v>
      </c>
      <c r="P76" s="179"/>
      <c r="Q76" s="179"/>
      <c r="R76" s="138"/>
      <c r="U76" s="4"/>
      <c r="V76" s="4"/>
    </row>
    <row r="77" spans="1:22" x14ac:dyDescent="0.3">
      <c r="A77" s="55"/>
      <c r="B77" s="11"/>
      <c r="C77" s="11" t="s">
        <v>192</v>
      </c>
      <c r="D77" s="11"/>
      <c r="E77" s="11" t="s">
        <v>242</v>
      </c>
      <c r="F77" s="11">
        <v>0</v>
      </c>
      <c r="G77" s="11">
        <v>0</v>
      </c>
      <c r="H77" s="11">
        <v>0</v>
      </c>
      <c r="I77" s="11">
        <v>0</v>
      </c>
      <c r="K77" s="11" t="s">
        <v>191</v>
      </c>
      <c r="L77" s="11" t="s">
        <v>191</v>
      </c>
      <c r="M77" s="11" t="s">
        <v>191</v>
      </c>
      <c r="O77" s="11" t="s">
        <v>191</v>
      </c>
      <c r="P77" s="179"/>
      <c r="Q77" s="179"/>
      <c r="R77" s="138"/>
      <c r="U77" s="4"/>
      <c r="V77" s="4"/>
    </row>
    <row r="78" spans="1:22" x14ac:dyDescent="0.3">
      <c r="A78" s="55"/>
      <c r="B78" s="11"/>
      <c r="C78" s="11" t="s">
        <v>192</v>
      </c>
      <c r="D78" s="11"/>
      <c r="E78" s="11" t="s">
        <v>243</v>
      </c>
      <c r="F78" s="11">
        <v>35</v>
      </c>
      <c r="G78" s="11">
        <v>0</v>
      </c>
      <c r="H78" s="11">
        <v>0</v>
      </c>
      <c r="I78" s="11">
        <v>0</v>
      </c>
      <c r="K78" s="11" t="s">
        <v>191</v>
      </c>
      <c r="L78" s="11" t="s">
        <v>191</v>
      </c>
      <c r="M78" s="11" t="s">
        <v>191</v>
      </c>
      <c r="O78" s="11" t="s">
        <v>191</v>
      </c>
      <c r="P78" s="179"/>
      <c r="Q78" s="179"/>
      <c r="R78" s="138"/>
      <c r="U78" s="4"/>
      <c r="V78" s="4"/>
    </row>
    <row r="79" spans="1:22" x14ac:dyDescent="0.3">
      <c r="A79" s="55"/>
      <c r="B79" s="11"/>
      <c r="C79" s="11" t="s">
        <v>192</v>
      </c>
      <c r="D79" s="11"/>
      <c r="E79" s="11" t="s">
        <v>244</v>
      </c>
      <c r="F79" s="11">
        <v>0</v>
      </c>
      <c r="G79" s="11">
        <v>0</v>
      </c>
      <c r="H79" s="11">
        <v>0</v>
      </c>
      <c r="I79" s="11">
        <v>0</v>
      </c>
      <c r="K79" s="11" t="s">
        <v>191</v>
      </c>
      <c r="L79" s="11" t="s">
        <v>191</v>
      </c>
      <c r="M79" s="11" t="s">
        <v>191</v>
      </c>
      <c r="O79" s="11" t="s">
        <v>191</v>
      </c>
      <c r="P79" s="179"/>
      <c r="Q79" s="179"/>
      <c r="R79" s="138"/>
      <c r="U79" s="4"/>
      <c r="V79" s="4"/>
    </row>
    <row r="80" spans="1:22" ht="15" thickBot="1" x14ac:dyDescent="0.35">
      <c r="A80" s="55"/>
      <c r="B80" s="92"/>
      <c r="C80" s="92"/>
      <c r="D80" s="92"/>
      <c r="E80" s="92"/>
      <c r="F80" s="92"/>
      <c r="G80" s="92"/>
      <c r="H80" s="92"/>
      <c r="I80" s="92"/>
      <c r="K80" s="92"/>
      <c r="L80" s="92"/>
      <c r="M80" s="92"/>
      <c r="O80" s="92"/>
      <c r="P80" s="180"/>
      <c r="Q80" s="180"/>
      <c r="R80" s="181"/>
      <c r="U80" s="4"/>
      <c r="V80" s="4"/>
    </row>
    <row r="81" spans="1:22" ht="15" thickBot="1" x14ac:dyDescent="0.35">
      <c r="A81" s="55"/>
      <c r="B81" s="93" t="s">
        <v>124</v>
      </c>
      <c r="C81" s="94"/>
      <c r="D81" s="94"/>
      <c r="E81" s="94"/>
      <c r="F81" s="178">
        <f>SUM(F72:F80)</f>
        <v>40</v>
      </c>
      <c r="G81" s="178">
        <f>SUM(G72:G80)</f>
        <v>0</v>
      </c>
      <c r="H81" s="178">
        <f>SUM(H72:H80)</f>
        <v>0</v>
      </c>
      <c r="I81" s="213">
        <f>IFERROR(AVERAGEIF(I72:I80,"&gt;0"),0)</f>
        <v>0</v>
      </c>
      <c r="K81" s="97" t="s">
        <v>191</v>
      </c>
      <c r="L81" s="95" t="s">
        <v>191</v>
      </c>
      <c r="M81" s="96" t="s">
        <v>191</v>
      </c>
      <c r="O81" s="178" t="s">
        <v>191</v>
      </c>
      <c r="P81" s="183"/>
      <c r="Q81" s="183"/>
      <c r="R81" s="184"/>
      <c r="U81" s="4"/>
      <c r="V81" s="4"/>
    </row>
    <row r="82" spans="1:22" s="4" customFormat="1" ht="13.2" x14ac:dyDescent="0.25">
      <c r="A82" s="55"/>
    </row>
    <row r="83" spans="1:22" s="4" customFormat="1" ht="13.2" x14ac:dyDescent="0.25"/>
    <row r="84" spans="1:22" s="4" customFormat="1" ht="13.2" hidden="1" x14ac:dyDescent="0.25">
      <c r="K84" s="50"/>
      <c r="O84" s="50"/>
    </row>
    <row r="85" spans="1:22" s="4" customFormat="1" ht="13.2" hidden="1" x14ac:dyDescent="0.25">
      <c r="K85" s="50"/>
      <c r="O85" s="50"/>
    </row>
    <row r="86" spans="1:22" s="4" customFormat="1" ht="13.2" hidden="1" x14ac:dyDescent="0.25">
      <c r="K86" s="50"/>
      <c r="O86" s="50"/>
    </row>
    <row r="87" spans="1:22" s="4" customFormat="1" ht="13.2" hidden="1" x14ac:dyDescent="0.25">
      <c r="K87" s="50"/>
      <c r="O87" s="50"/>
    </row>
    <row r="88" spans="1:22" s="4" customFormat="1" ht="13.2" hidden="1" x14ac:dyDescent="0.25">
      <c r="K88" s="50"/>
      <c r="O88" s="50"/>
    </row>
    <row r="89" spans="1:22" x14ac:dyDescent="0.3"/>
    <row r="90" spans="1:22" x14ac:dyDescent="0.3"/>
    <row r="91" spans="1:22" x14ac:dyDescent="0.3"/>
    <row r="92" spans="1:22" x14ac:dyDescent="0.3"/>
    <row r="93" spans="1:22" x14ac:dyDescent="0.3"/>
    <row r="94" spans="1:22" x14ac:dyDescent="0.3"/>
    <row r="95" spans="1:22" x14ac:dyDescent="0.3"/>
    <row r="96" spans="1:22"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sheetData>
  <mergeCells count="12285">
    <mergeCell ref="K2:L5"/>
    <mergeCell ref="O16:R16"/>
    <mergeCell ref="O2:Q6"/>
    <mergeCell ref="DW29:DZ29"/>
    <mergeCell ref="EA29:ED29"/>
    <mergeCell ref="EE29:EH29"/>
    <mergeCell ref="EI29:EL29"/>
    <mergeCell ref="EM29:EP29"/>
    <mergeCell ref="DC29:DF29"/>
    <mergeCell ref="DG29:DJ29"/>
    <mergeCell ref="DK29:DN29"/>
    <mergeCell ref="DO29:DR29"/>
    <mergeCell ref="DS29:DV29"/>
    <mergeCell ref="CI29:CL29"/>
    <mergeCell ref="CM29:CP29"/>
    <mergeCell ref="CQ29:CT29"/>
    <mergeCell ref="CU29:CX29"/>
    <mergeCell ref="CY29:DB29"/>
    <mergeCell ref="S29:V29"/>
    <mergeCell ref="W29:Z29"/>
    <mergeCell ref="AA29:AD29"/>
    <mergeCell ref="AE29:AH29"/>
    <mergeCell ref="AI29:AL29"/>
    <mergeCell ref="AM29:AP29"/>
    <mergeCell ref="AQ29:AT29"/>
    <mergeCell ref="AU29:AX29"/>
    <mergeCell ref="AY29:BB29"/>
    <mergeCell ref="BC29:BF29"/>
    <mergeCell ref="BG29:BJ29"/>
    <mergeCell ref="BK29:BN29"/>
    <mergeCell ref="BO29:BR29"/>
    <mergeCell ref="BS29:BV29"/>
    <mergeCell ref="BW29:BZ29"/>
    <mergeCell ref="CA29:CD29"/>
    <mergeCell ref="CE29:CH29"/>
    <mergeCell ref="O28:R28"/>
    <mergeCell ref="O8:R9"/>
    <mergeCell ref="JG29:JJ29"/>
    <mergeCell ref="JK29:JN29"/>
    <mergeCell ref="JO29:JR29"/>
    <mergeCell ref="JS29:JV29"/>
    <mergeCell ref="JW29:JZ29"/>
    <mergeCell ref="IM29:IP29"/>
    <mergeCell ref="IQ29:IT29"/>
    <mergeCell ref="IU29:IX29"/>
    <mergeCell ref="IY29:JB29"/>
    <mergeCell ref="JC29:JF29"/>
    <mergeCell ref="HS29:HV29"/>
    <mergeCell ref="HW29:HZ29"/>
    <mergeCell ref="IA29:ID29"/>
    <mergeCell ref="IE29:IH29"/>
    <mergeCell ref="II29:IL29"/>
    <mergeCell ref="GY29:HB29"/>
    <mergeCell ref="HC29:HF29"/>
    <mergeCell ref="HG29:HJ29"/>
    <mergeCell ref="HK29:HN29"/>
    <mergeCell ref="HO29:HR29"/>
    <mergeCell ref="GE29:GH29"/>
    <mergeCell ref="GI29:GL29"/>
    <mergeCell ref="GM29:GP29"/>
    <mergeCell ref="GQ29:GT29"/>
    <mergeCell ref="GU29:GX29"/>
    <mergeCell ref="FK29:FN29"/>
    <mergeCell ref="FO29:FR29"/>
    <mergeCell ref="FS29:FV29"/>
    <mergeCell ref="FW29:FZ29"/>
    <mergeCell ref="GA29:GD29"/>
    <mergeCell ref="EQ29:ET29"/>
    <mergeCell ref="EU29:EX29"/>
    <mergeCell ref="EY29:FB29"/>
    <mergeCell ref="FC29:FF29"/>
    <mergeCell ref="FG29:FJ29"/>
    <mergeCell ref="OQ29:OT29"/>
    <mergeCell ref="OU29:OX29"/>
    <mergeCell ref="OY29:PB29"/>
    <mergeCell ref="PC29:PF29"/>
    <mergeCell ref="PG29:PJ29"/>
    <mergeCell ref="NW29:NZ29"/>
    <mergeCell ref="OA29:OD29"/>
    <mergeCell ref="OE29:OH29"/>
    <mergeCell ref="OI29:OL29"/>
    <mergeCell ref="OM29:OP29"/>
    <mergeCell ref="NC29:NF29"/>
    <mergeCell ref="NG29:NJ29"/>
    <mergeCell ref="NK29:NN29"/>
    <mergeCell ref="NO29:NR29"/>
    <mergeCell ref="NS29:NV29"/>
    <mergeCell ref="MI29:ML29"/>
    <mergeCell ref="MM29:MP29"/>
    <mergeCell ref="MQ29:MT29"/>
    <mergeCell ref="MU29:MX29"/>
    <mergeCell ref="MY29:NB29"/>
    <mergeCell ref="LO29:LR29"/>
    <mergeCell ref="LS29:LV29"/>
    <mergeCell ref="LW29:LZ29"/>
    <mergeCell ref="MA29:MD29"/>
    <mergeCell ref="ME29:MH29"/>
    <mergeCell ref="KU29:KX29"/>
    <mergeCell ref="KY29:LB29"/>
    <mergeCell ref="LC29:LF29"/>
    <mergeCell ref="LG29:LJ29"/>
    <mergeCell ref="LK29:LN29"/>
    <mergeCell ref="KA29:KD29"/>
    <mergeCell ref="KE29:KH29"/>
    <mergeCell ref="KI29:KL29"/>
    <mergeCell ref="KM29:KP29"/>
    <mergeCell ref="KQ29:KT29"/>
    <mergeCell ref="UA29:UD29"/>
    <mergeCell ref="UE29:UH29"/>
    <mergeCell ref="UI29:UL29"/>
    <mergeCell ref="UM29:UP29"/>
    <mergeCell ref="UQ29:UT29"/>
    <mergeCell ref="TG29:TJ29"/>
    <mergeCell ref="TK29:TN29"/>
    <mergeCell ref="TO29:TR29"/>
    <mergeCell ref="TS29:TV29"/>
    <mergeCell ref="TW29:TZ29"/>
    <mergeCell ref="SM29:SP29"/>
    <mergeCell ref="SQ29:ST29"/>
    <mergeCell ref="SU29:SX29"/>
    <mergeCell ref="SY29:TB29"/>
    <mergeCell ref="TC29:TF29"/>
    <mergeCell ref="RS29:RV29"/>
    <mergeCell ref="RW29:RZ29"/>
    <mergeCell ref="SA29:SD29"/>
    <mergeCell ref="SE29:SH29"/>
    <mergeCell ref="SI29:SL29"/>
    <mergeCell ref="QY29:RB29"/>
    <mergeCell ref="RC29:RF29"/>
    <mergeCell ref="RG29:RJ29"/>
    <mergeCell ref="RK29:RN29"/>
    <mergeCell ref="RO29:RR29"/>
    <mergeCell ref="QE29:QH29"/>
    <mergeCell ref="QI29:QL29"/>
    <mergeCell ref="QM29:QP29"/>
    <mergeCell ref="QQ29:QT29"/>
    <mergeCell ref="QU29:QX29"/>
    <mergeCell ref="PK29:PN29"/>
    <mergeCell ref="PO29:PR29"/>
    <mergeCell ref="PS29:PV29"/>
    <mergeCell ref="PW29:PZ29"/>
    <mergeCell ref="QA29:QD29"/>
    <mergeCell ref="ZK29:ZN29"/>
    <mergeCell ref="ZO29:ZR29"/>
    <mergeCell ref="ZS29:ZV29"/>
    <mergeCell ref="ZW29:ZZ29"/>
    <mergeCell ref="AAA29:AAD29"/>
    <mergeCell ref="YQ29:YT29"/>
    <mergeCell ref="YU29:YX29"/>
    <mergeCell ref="YY29:ZB29"/>
    <mergeCell ref="ZC29:ZF29"/>
    <mergeCell ref="ZG29:ZJ29"/>
    <mergeCell ref="XW29:XZ29"/>
    <mergeCell ref="YA29:YD29"/>
    <mergeCell ref="YE29:YH29"/>
    <mergeCell ref="YI29:YL29"/>
    <mergeCell ref="YM29:YP29"/>
    <mergeCell ref="XC29:XF29"/>
    <mergeCell ref="XG29:XJ29"/>
    <mergeCell ref="XK29:XN29"/>
    <mergeCell ref="XO29:XR29"/>
    <mergeCell ref="XS29:XV29"/>
    <mergeCell ref="WI29:WL29"/>
    <mergeCell ref="WM29:WP29"/>
    <mergeCell ref="WQ29:WT29"/>
    <mergeCell ref="WU29:WX29"/>
    <mergeCell ref="WY29:XB29"/>
    <mergeCell ref="VO29:VR29"/>
    <mergeCell ref="VS29:VV29"/>
    <mergeCell ref="VW29:VZ29"/>
    <mergeCell ref="WA29:WD29"/>
    <mergeCell ref="WE29:WH29"/>
    <mergeCell ref="UU29:UX29"/>
    <mergeCell ref="UY29:VB29"/>
    <mergeCell ref="VC29:VF29"/>
    <mergeCell ref="VG29:VJ29"/>
    <mergeCell ref="VK29:VN29"/>
    <mergeCell ref="AEU29:AEX29"/>
    <mergeCell ref="AEY29:AFB29"/>
    <mergeCell ref="AFC29:AFF29"/>
    <mergeCell ref="AFG29:AFJ29"/>
    <mergeCell ref="AFK29:AFN29"/>
    <mergeCell ref="AEA29:AED29"/>
    <mergeCell ref="AEE29:AEH29"/>
    <mergeCell ref="AEI29:AEL29"/>
    <mergeCell ref="AEM29:AEP29"/>
    <mergeCell ref="AEQ29:AET29"/>
    <mergeCell ref="ADG29:ADJ29"/>
    <mergeCell ref="ADK29:ADN29"/>
    <mergeCell ref="ADO29:ADR29"/>
    <mergeCell ref="ADS29:ADV29"/>
    <mergeCell ref="ADW29:ADZ29"/>
    <mergeCell ref="ACM29:ACP29"/>
    <mergeCell ref="ACQ29:ACT29"/>
    <mergeCell ref="ACU29:ACX29"/>
    <mergeCell ref="ACY29:ADB29"/>
    <mergeCell ref="ADC29:ADF29"/>
    <mergeCell ref="ABS29:ABV29"/>
    <mergeCell ref="ABW29:ABZ29"/>
    <mergeCell ref="ACA29:ACD29"/>
    <mergeCell ref="ACE29:ACH29"/>
    <mergeCell ref="ACI29:ACL29"/>
    <mergeCell ref="AAY29:ABB29"/>
    <mergeCell ref="ABC29:ABF29"/>
    <mergeCell ref="ABG29:ABJ29"/>
    <mergeCell ref="ABK29:ABN29"/>
    <mergeCell ref="ABO29:ABR29"/>
    <mergeCell ref="AAE29:AAH29"/>
    <mergeCell ref="AAI29:AAL29"/>
    <mergeCell ref="AAM29:AAP29"/>
    <mergeCell ref="AAQ29:AAT29"/>
    <mergeCell ref="AAU29:AAX29"/>
    <mergeCell ref="AKE29:AKH29"/>
    <mergeCell ref="AKI29:AKL29"/>
    <mergeCell ref="AKM29:AKP29"/>
    <mergeCell ref="AKQ29:AKT29"/>
    <mergeCell ref="AKU29:AKX29"/>
    <mergeCell ref="AJK29:AJN29"/>
    <mergeCell ref="AJO29:AJR29"/>
    <mergeCell ref="AJS29:AJV29"/>
    <mergeCell ref="AJW29:AJZ29"/>
    <mergeCell ref="AKA29:AKD29"/>
    <mergeCell ref="AIQ29:AIT29"/>
    <mergeCell ref="AIU29:AIX29"/>
    <mergeCell ref="AIY29:AJB29"/>
    <mergeCell ref="AJC29:AJF29"/>
    <mergeCell ref="AJG29:AJJ29"/>
    <mergeCell ref="AHW29:AHZ29"/>
    <mergeCell ref="AIA29:AID29"/>
    <mergeCell ref="AIE29:AIH29"/>
    <mergeCell ref="AII29:AIL29"/>
    <mergeCell ref="AIM29:AIP29"/>
    <mergeCell ref="AHC29:AHF29"/>
    <mergeCell ref="AHG29:AHJ29"/>
    <mergeCell ref="AHK29:AHN29"/>
    <mergeCell ref="AHO29:AHR29"/>
    <mergeCell ref="AHS29:AHV29"/>
    <mergeCell ref="AGI29:AGL29"/>
    <mergeCell ref="AGM29:AGP29"/>
    <mergeCell ref="AGQ29:AGT29"/>
    <mergeCell ref="AGU29:AGX29"/>
    <mergeCell ref="AGY29:AHB29"/>
    <mergeCell ref="AFO29:AFR29"/>
    <mergeCell ref="AFS29:AFV29"/>
    <mergeCell ref="AFW29:AFZ29"/>
    <mergeCell ref="AGA29:AGD29"/>
    <mergeCell ref="AGE29:AGH29"/>
    <mergeCell ref="APO29:APR29"/>
    <mergeCell ref="APS29:APV29"/>
    <mergeCell ref="APW29:APZ29"/>
    <mergeCell ref="AQA29:AQD29"/>
    <mergeCell ref="AQE29:AQH29"/>
    <mergeCell ref="AOU29:AOX29"/>
    <mergeCell ref="AOY29:APB29"/>
    <mergeCell ref="APC29:APF29"/>
    <mergeCell ref="APG29:APJ29"/>
    <mergeCell ref="APK29:APN29"/>
    <mergeCell ref="AOA29:AOD29"/>
    <mergeCell ref="AOE29:AOH29"/>
    <mergeCell ref="AOI29:AOL29"/>
    <mergeCell ref="AOM29:AOP29"/>
    <mergeCell ref="AOQ29:AOT29"/>
    <mergeCell ref="ANG29:ANJ29"/>
    <mergeCell ref="ANK29:ANN29"/>
    <mergeCell ref="ANO29:ANR29"/>
    <mergeCell ref="ANS29:ANV29"/>
    <mergeCell ref="ANW29:ANZ29"/>
    <mergeCell ref="AMM29:AMP29"/>
    <mergeCell ref="AMQ29:AMT29"/>
    <mergeCell ref="AMU29:AMX29"/>
    <mergeCell ref="AMY29:ANB29"/>
    <mergeCell ref="ANC29:ANF29"/>
    <mergeCell ref="ALS29:ALV29"/>
    <mergeCell ref="ALW29:ALZ29"/>
    <mergeCell ref="AMA29:AMD29"/>
    <mergeCell ref="AME29:AMH29"/>
    <mergeCell ref="AMI29:AML29"/>
    <mergeCell ref="AKY29:ALB29"/>
    <mergeCell ref="ALC29:ALF29"/>
    <mergeCell ref="ALG29:ALJ29"/>
    <mergeCell ref="ALK29:ALN29"/>
    <mergeCell ref="ALO29:ALR29"/>
    <mergeCell ref="AUY29:AVB29"/>
    <mergeCell ref="AVC29:AVF29"/>
    <mergeCell ref="AVG29:AVJ29"/>
    <mergeCell ref="AVK29:AVN29"/>
    <mergeCell ref="AVO29:AVR29"/>
    <mergeCell ref="AUE29:AUH29"/>
    <mergeCell ref="AUI29:AUL29"/>
    <mergeCell ref="AUM29:AUP29"/>
    <mergeCell ref="AUQ29:AUT29"/>
    <mergeCell ref="AUU29:AUX29"/>
    <mergeCell ref="ATK29:ATN29"/>
    <mergeCell ref="ATO29:ATR29"/>
    <mergeCell ref="ATS29:ATV29"/>
    <mergeCell ref="ATW29:ATZ29"/>
    <mergeCell ref="AUA29:AUD29"/>
    <mergeCell ref="ASQ29:AST29"/>
    <mergeCell ref="ASU29:ASX29"/>
    <mergeCell ref="ASY29:ATB29"/>
    <mergeCell ref="ATC29:ATF29"/>
    <mergeCell ref="ATG29:ATJ29"/>
    <mergeCell ref="ARW29:ARZ29"/>
    <mergeCell ref="ASA29:ASD29"/>
    <mergeCell ref="ASE29:ASH29"/>
    <mergeCell ref="ASI29:ASL29"/>
    <mergeCell ref="ASM29:ASP29"/>
    <mergeCell ref="ARC29:ARF29"/>
    <mergeCell ref="ARG29:ARJ29"/>
    <mergeCell ref="ARK29:ARN29"/>
    <mergeCell ref="ARO29:ARR29"/>
    <mergeCell ref="ARS29:ARV29"/>
    <mergeCell ref="AQI29:AQL29"/>
    <mergeCell ref="AQM29:AQP29"/>
    <mergeCell ref="AQQ29:AQT29"/>
    <mergeCell ref="AQU29:AQX29"/>
    <mergeCell ref="AQY29:ARB29"/>
    <mergeCell ref="BAI29:BAL29"/>
    <mergeCell ref="BAM29:BAP29"/>
    <mergeCell ref="BAQ29:BAT29"/>
    <mergeCell ref="BAU29:BAX29"/>
    <mergeCell ref="BAY29:BBB29"/>
    <mergeCell ref="AZO29:AZR29"/>
    <mergeCell ref="AZS29:AZV29"/>
    <mergeCell ref="AZW29:AZZ29"/>
    <mergeCell ref="BAA29:BAD29"/>
    <mergeCell ref="BAE29:BAH29"/>
    <mergeCell ref="AYU29:AYX29"/>
    <mergeCell ref="AYY29:AZB29"/>
    <mergeCell ref="AZC29:AZF29"/>
    <mergeCell ref="AZG29:AZJ29"/>
    <mergeCell ref="AZK29:AZN29"/>
    <mergeCell ref="AYA29:AYD29"/>
    <mergeCell ref="AYE29:AYH29"/>
    <mergeCell ref="AYI29:AYL29"/>
    <mergeCell ref="AYM29:AYP29"/>
    <mergeCell ref="AYQ29:AYT29"/>
    <mergeCell ref="AXG29:AXJ29"/>
    <mergeCell ref="AXK29:AXN29"/>
    <mergeCell ref="AXO29:AXR29"/>
    <mergeCell ref="AXS29:AXV29"/>
    <mergeCell ref="AXW29:AXZ29"/>
    <mergeCell ref="AWM29:AWP29"/>
    <mergeCell ref="AWQ29:AWT29"/>
    <mergeCell ref="AWU29:AWX29"/>
    <mergeCell ref="AWY29:AXB29"/>
    <mergeCell ref="AXC29:AXF29"/>
    <mergeCell ref="AVS29:AVV29"/>
    <mergeCell ref="AVW29:AVZ29"/>
    <mergeCell ref="AWA29:AWD29"/>
    <mergeCell ref="AWE29:AWH29"/>
    <mergeCell ref="AWI29:AWL29"/>
    <mergeCell ref="BFS29:BFV29"/>
    <mergeCell ref="BFW29:BFZ29"/>
    <mergeCell ref="BGA29:BGD29"/>
    <mergeCell ref="BGE29:BGH29"/>
    <mergeCell ref="BGI29:BGL29"/>
    <mergeCell ref="BEY29:BFB29"/>
    <mergeCell ref="BFC29:BFF29"/>
    <mergeCell ref="BFG29:BFJ29"/>
    <mergeCell ref="BFK29:BFN29"/>
    <mergeCell ref="BFO29:BFR29"/>
    <mergeCell ref="BEE29:BEH29"/>
    <mergeCell ref="BEI29:BEL29"/>
    <mergeCell ref="BEM29:BEP29"/>
    <mergeCell ref="BEQ29:BET29"/>
    <mergeCell ref="BEU29:BEX29"/>
    <mergeCell ref="BDK29:BDN29"/>
    <mergeCell ref="BDO29:BDR29"/>
    <mergeCell ref="BDS29:BDV29"/>
    <mergeCell ref="BDW29:BDZ29"/>
    <mergeCell ref="BEA29:BED29"/>
    <mergeCell ref="BCQ29:BCT29"/>
    <mergeCell ref="BCU29:BCX29"/>
    <mergeCell ref="BCY29:BDB29"/>
    <mergeCell ref="BDC29:BDF29"/>
    <mergeCell ref="BDG29:BDJ29"/>
    <mergeCell ref="BBW29:BBZ29"/>
    <mergeCell ref="BCA29:BCD29"/>
    <mergeCell ref="BCE29:BCH29"/>
    <mergeCell ref="BCI29:BCL29"/>
    <mergeCell ref="BCM29:BCP29"/>
    <mergeCell ref="BBC29:BBF29"/>
    <mergeCell ref="BBG29:BBJ29"/>
    <mergeCell ref="BBK29:BBN29"/>
    <mergeCell ref="BBO29:BBR29"/>
    <mergeCell ref="BBS29:BBV29"/>
    <mergeCell ref="BLC29:BLF29"/>
    <mergeCell ref="BLG29:BLJ29"/>
    <mergeCell ref="BLK29:BLN29"/>
    <mergeCell ref="BLO29:BLR29"/>
    <mergeCell ref="BLS29:BLV29"/>
    <mergeCell ref="BKI29:BKL29"/>
    <mergeCell ref="BKM29:BKP29"/>
    <mergeCell ref="BKQ29:BKT29"/>
    <mergeCell ref="BKU29:BKX29"/>
    <mergeCell ref="BKY29:BLB29"/>
    <mergeCell ref="BJO29:BJR29"/>
    <mergeCell ref="BJS29:BJV29"/>
    <mergeCell ref="BJW29:BJZ29"/>
    <mergeCell ref="BKA29:BKD29"/>
    <mergeCell ref="BKE29:BKH29"/>
    <mergeCell ref="BIU29:BIX29"/>
    <mergeCell ref="BIY29:BJB29"/>
    <mergeCell ref="BJC29:BJF29"/>
    <mergeCell ref="BJG29:BJJ29"/>
    <mergeCell ref="BJK29:BJN29"/>
    <mergeCell ref="BIA29:BID29"/>
    <mergeCell ref="BIE29:BIH29"/>
    <mergeCell ref="BII29:BIL29"/>
    <mergeCell ref="BIM29:BIP29"/>
    <mergeCell ref="BIQ29:BIT29"/>
    <mergeCell ref="BHG29:BHJ29"/>
    <mergeCell ref="BHK29:BHN29"/>
    <mergeCell ref="BHO29:BHR29"/>
    <mergeCell ref="BHS29:BHV29"/>
    <mergeCell ref="BHW29:BHZ29"/>
    <mergeCell ref="BGM29:BGP29"/>
    <mergeCell ref="BGQ29:BGT29"/>
    <mergeCell ref="BGU29:BGX29"/>
    <mergeCell ref="BGY29:BHB29"/>
    <mergeCell ref="BHC29:BHF29"/>
    <mergeCell ref="BQM29:BQP29"/>
    <mergeCell ref="BQQ29:BQT29"/>
    <mergeCell ref="BQU29:BQX29"/>
    <mergeCell ref="BQY29:BRB29"/>
    <mergeCell ref="BRC29:BRF29"/>
    <mergeCell ref="BPS29:BPV29"/>
    <mergeCell ref="BPW29:BPZ29"/>
    <mergeCell ref="BQA29:BQD29"/>
    <mergeCell ref="BQE29:BQH29"/>
    <mergeCell ref="BQI29:BQL29"/>
    <mergeCell ref="BOY29:BPB29"/>
    <mergeCell ref="BPC29:BPF29"/>
    <mergeCell ref="BPG29:BPJ29"/>
    <mergeCell ref="BPK29:BPN29"/>
    <mergeCell ref="BPO29:BPR29"/>
    <mergeCell ref="BOE29:BOH29"/>
    <mergeCell ref="BOI29:BOL29"/>
    <mergeCell ref="BOM29:BOP29"/>
    <mergeCell ref="BOQ29:BOT29"/>
    <mergeCell ref="BOU29:BOX29"/>
    <mergeCell ref="BNK29:BNN29"/>
    <mergeCell ref="BNO29:BNR29"/>
    <mergeCell ref="BNS29:BNV29"/>
    <mergeCell ref="BNW29:BNZ29"/>
    <mergeCell ref="BOA29:BOD29"/>
    <mergeCell ref="BMQ29:BMT29"/>
    <mergeCell ref="BMU29:BMX29"/>
    <mergeCell ref="BMY29:BNB29"/>
    <mergeCell ref="BNC29:BNF29"/>
    <mergeCell ref="BNG29:BNJ29"/>
    <mergeCell ref="BLW29:BLZ29"/>
    <mergeCell ref="BMA29:BMD29"/>
    <mergeCell ref="BME29:BMH29"/>
    <mergeCell ref="BMI29:BML29"/>
    <mergeCell ref="BMM29:BMP29"/>
    <mergeCell ref="BVW29:BVZ29"/>
    <mergeCell ref="BWA29:BWD29"/>
    <mergeCell ref="BWE29:BWH29"/>
    <mergeCell ref="BWI29:BWL29"/>
    <mergeCell ref="BWM29:BWP29"/>
    <mergeCell ref="BVC29:BVF29"/>
    <mergeCell ref="BVG29:BVJ29"/>
    <mergeCell ref="BVK29:BVN29"/>
    <mergeCell ref="BVO29:BVR29"/>
    <mergeCell ref="BVS29:BVV29"/>
    <mergeCell ref="BUI29:BUL29"/>
    <mergeCell ref="BUM29:BUP29"/>
    <mergeCell ref="BUQ29:BUT29"/>
    <mergeCell ref="BUU29:BUX29"/>
    <mergeCell ref="BUY29:BVB29"/>
    <mergeCell ref="BTO29:BTR29"/>
    <mergeCell ref="BTS29:BTV29"/>
    <mergeCell ref="BTW29:BTZ29"/>
    <mergeCell ref="BUA29:BUD29"/>
    <mergeCell ref="BUE29:BUH29"/>
    <mergeCell ref="BSU29:BSX29"/>
    <mergeCell ref="BSY29:BTB29"/>
    <mergeCell ref="BTC29:BTF29"/>
    <mergeCell ref="BTG29:BTJ29"/>
    <mergeCell ref="BTK29:BTN29"/>
    <mergeCell ref="BSA29:BSD29"/>
    <mergeCell ref="BSE29:BSH29"/>
    <mergeCell ref="BSI29:BSL29"/>
    <mergeCell ref="BSM29:BSP29"/>
    <mergeCell ref="BSQ29:BST29"/>
    <mergeCell ref="BRG29:BRJ29"/>
    <mergeCell ref="BRK29:BRN29"/>
    <mergeCell ref="BRO29:BRR29"/>
    <mergeCell ref="BRS29:BRV29"/>
    <mergeCell ref="BRW29:BRZ29"/>
    <mergeCell ref="CBG29:CBJ29"/>
    <mergeCell ref="CBK29:CBN29"/>
    <mergeCell ref="CBO29:CBR29"/>
    <mergeCell ref="CBS29:CBV29"/>
    <mergeCell ref="CBW29:CBZ29"/>
    <mergeCell ref="CAM29:CAP29"/>
    <mergeCell ref="CAQ29:CAT29"/>
    <mergeCell ref="CAU29:CAX29"/>
    <mergeCell ref="CAY29:CBB29"/>
    <mergeCell ref="CBC29:CBF29"/>
    <mergeCell ref="BZS29:BZV29"/>
    <mergeCell ref="BZW29:BZZ29"/>
    <mergeCell ref="CAA29:CAD29"/>
    <mergeCell ref="CAE29:CAH29"/>
    <mergeCell ref="CAI29:CAL29"/>
    <mergeCell ref="BYY29:BZB29"/>
    <mergeCell ref="BZC29:BZF29"/>
    <mergeCell ref="BZG29:BZJ29"/>
    <mergeCell ref="BZK29:BZN29"/>
    <mergeCell ref="BZO29:BZR29"/>
    <mergeCell ref="BYE29:BYH29"/>
    <mergeCell ref="BYI29:BYL29"/>
    <mergeCell ref="BYM29:BYP29"/>
    <mergeCell ref="BYQ29:BYT29"/>
    <mergeCell ref="BYU29:BYX29"/>
    <mergeCell ref="BXK29:BXN29"/>
    <mergeCell ref="BXO29:BXR29"/>
    <mergeCell ref="BXS29:BXV29"/>
    <mergeCell ref="BXW29:BXZ29"/>
    <mergeCell ref="BYA29:BYD29"/>
    <mergeCell ref="BWQ29:BWT29"/>
    <mergeCell ref="BWU29:BWX29"/>
    <mergeCell ref="BWY29:BXB29"/>
    <mergeCell ref="BXC29:BXF29"/>
    <mergeCell ref="BXG29:BXJ29"/>
    <mergeCell ref="CGQ29:CGT29"/>
    <mergeCell ref="CGU29:CGX29"/>
    <mergeCell ref="CGY29:CHB29"/>
    <mergeCell ref="CHC29:CHF29"/>
    <mergeCell ref="CHG29:CHJ29"/>
    <mergeCell ref="CFW29:CFZ29"/>
    <mergeCell ref="CGA29:CGD29"/>
    <mergeCell ref="CGE29:CGH29"/>
    <mergeCell ref="CGI29:CGL29"/>
    <mergeCell ref="CGM29:CGP29"/>
    <mergeCell ref="CFC29:CFF29"/>
    <mergeCell ref="CFG29:CFJ29"/>
    <mergeCell ref="CFK29:CFN29"/>
    <mergeCell ref="CFO29:CFR29"/>
    <mergeCell ref="CFS29:CFV29"/>
    <mergeCell ref="CEI29:CEL29"/>
    <mergeCell ref="CEM29:CEP29"/>
    <mergeCell ref="CEQ29:CET29"/>
    <mergeCell ref="CEU29:CEX29"/>
    <mergeCell ref="CEY29:CFB29"/>
    <mergeCell ref="CDO29:CDR29"/>
    <mergeCell ref="CDS29:CDV29"/>
    <mergeCell ref="CDW29:CDZ29"/>
    <mergeCell ref="CEA29:CED29"/>
    <mergeCell ref="CEE29:CEH29"/>
    <mergeCell ref="CCU29:CCX29"/>
    <mergeCell ref="CCY29:CDB29"/>
    <mergeCell ref="CDC29:CDF29"/>
    <mergeCell ref="CDG29:CDJ29"/>
    <mergeCell ref="CDK29:CDN29"/>
    <mergeCell ref="CCA29:CCD29"/>
    <mergeCell ref="CCE29:CCH29"/>
    <mergeCell ref="CCI29:CCL29"/>
    <mergeCell ref="CCM29:CCP29"/>
    <mergeCell ref="CCQ29:CCT29"/>
    <mergeCell ref="CMA29:CMD29"/>
    <mergeCell ref="CME29:CMH29"/>
    <mergeCell ref="CMI29:CML29"/>
    <mergeCell ref="CMM29:CMP29"/>
    <mergeCell ref="CMQ29:CMT29"/>
    <mergeCell ref="CLG29:CLJ29"/>
    <mergeCell ref="CLK29:CLN29"/>
    <mergeCell ref="CLO29:CLR29"/>
    <mergeCell ref="CLS29:CLV29"/>
    <mergeCell ref="CLW29:CLZ29"/>
    <mergeCell ref="CKM29:CKP29"/>
    <mergeCell ref="CKQ29:CKT29"/>
    <mergeCell ref="CKU29:CKX29"/>
    <mergeCell ref="CKY29:CLB29"/>
    <mergeCell ref="CLC29:CLF29"/>
    <mergeCell ref="CJS29:CJV29"/>
    <mergeCell ref="CJW29:CJZ29"/>
    <mergeCell ref="CKA29:CKD29"/>
    <mergeCell ref="CKE29:CKH29"/>
    <mergeCell ref="CKI29:CKL29"/>
    <mergeCell ref="CIY29:CJB29"/>
    <mergeCell ref="CJC29:CJF29"/>
    <mergeCell ref="CJG29:CJJ29"/>
    <mergeCell ref="CJK29:CJN29"/>
    <mergeCell ref="CJO29:CJR29"/>
    <mergeCell ref="CIE29:CIH29"/>
    <mergeCell ref="CII29:CIL29"/>
    <mergeCell ref="CIM29:CIP29"/>
    <mergeCell ref="CIQ29:CIT29"/>
    <mergeCell ref="CIU29:CIX29"/>
    <mergeCell ref="CHK29:CHN29"/>
    <mergeCell ref="CHO29:CHR29"/>
    <mergeCell ref="CHS29:CHV29"/>
    <mergeCell ref="CHW29:CHZ29"/>
    <mergeCell ref="CIA29:CID29"/>
    <mergeCell ref="CRK29:CRN29"/>
    <mergeCell ref="CRO29:CRR29"/>
    <mergeCell ref="CRS29:CRV29"/>
    <mergeCell ref="CRW29:CRZ29"/>
    <mergeCell ref="CSA29:CSD29"/>
    <mergeCell ref="CQQ29:CQT29"/>
    <mergeCell ref="CQU29:CQX29"/>
    <mergeCell ref="CQY29:CRB29"/>
    <mergeCell ref="CRC29:CRF29"/>
    <mergeCell ref="CRG29:CRJ29"/>
    <mergeCell ref="CPW29:CPZ29"/>
    <mergeCell ref="CQA29:CQD29"/>
    <mergeCell ref="CQE29:CQH29"/>
    <mergeCell ref="CQI29:CQL29"/>
    <mergeCell ref="CQM29:CQP29"/>
    <mergeCell ref="CPC29:CPF29"/>
    <mergeCell ref="CPG29:CPJ29"/>
    <mergeCell ref="CPK29:CPN29"/>
    <mergeCell ref="CPO29:CPR29"/>
    <mergeCell ref="CPS29:CPV29"/>
    <mergeCell ref="COI29:COL29"/>
    <mergeCell ref="COM29:COP29"/>
    <mergeCell ref="COQ29:COT29"/>
    <mergeCell ref="COU29:COX29"/>
    <mergeCell ref="COY29:CPB29"/>
    <mergeCell ref="CNO29:CNR29"/>
    <mergeCell ref="CNS29:CNV29"/>
    <mergeCell ref="CNW29:CNZ29"/>
    <mergeCell ref="COA29:COD29"/>
    <mergeCell ref="COE29:COH29"/>
    <mergeCell ref="CMU29:CMX29"/>
    <mergeCell ref="CMY29:CNB29"/>
    <mergeCell ref="CNC29:CNF29"/>
    <mergeCell ref="CNG29:CNJ29"/>
    <mergeCell ref="CNK29:CNN29"/>
    <mergeCell ref="CWU29:CWX29"/>
    <mergeCell ref="CWY29:CXB29"/>
    <mergeCell ref="CXC29:CXF29"/>
    <mergeCell ref="CXG29:CXJ29"/>
    <mergeCell ref="CXK29:CXN29"/>
    <mergeCell ref="CWA29:CWD29"/>
    <mergeCell ref="CWE29:CWH29"/>
    <mergeCell ref="CWI29:CWL29"/>
    <mergeCell ref="CWM29:CWP29"/>
    <mergeCell ref="CWQ29:CWT29"/>
    <mergeCell ref="CVG29:CVJ29"/>
    <mergeCell ref="CVK29:CVN29"/>
    <mergeCell ref="CVO29:CVR29"/>
    <mergeCell ref="CVS29:CVV29"/>
    <mergeCell ref="CVW29:CVZ29"/>
    <mergeCell ref="CUM29:CUP29"/>
    <mergeCell ref="CUQ29:CUT29"/>
    <mergeCell ref="CUU29:CUX29"/>
    <mergeCell ref="CUY29:CVB29"/>
    <mergeCell ref="CVC29:CVF29"/>
    <mergeCell ref="CTS29:CTV29"/>
    <mergeCell ref="CTW29:CTZ29"/>
    <mergeCell ref="CUA29:CUD29"/>
    <mergeCell ref="CUE29:CUH29"/>
    <mergeCell ref="CUI29:CUL29"/>
    <mergeCell ref="CSY29:CTB29"/>
    <mergeCell ref="CTC29:CTF29"/>
    <mergeCell ref="CTG29:CTJ29"/>
    <mergeCell ref="CTK29:CTN29"/>
    <mergeCell ref="CTO29:CTR29"/>
    <mergeCell ref="CSE29:CSH29"/>
    <mergeCell ref="CSI29:CSL29"/>
    <mergeCell ref="CSM29:CSP29"/>
    <mergeCell ref="CSQ29:CST29"/>
    <mergeCell ref="CSU29:CSX29"/>
    <mergeCell ref="DCE29:DCH29"/>
    <mergeCell ref="DCI29:DCL29"/>
    <mergeCell ref="DCM29:DCP29"/>
    <mergeCell ref="DCQ29:DCT29"/>
    <mergeCell ref="DCU29:DCX29"/>
    <mergeCell ref="DBK29:DBN29"/>
    <mergeCell ref="DBO29:DBR29"/>
    <mergeCell ref="DBS29:DBV29"/>
    <mergeCell ref="DBW29:DBZ29"/>
    <mergeCell ref="DCA29:DCD29"/>
    <mergeCell ref="DAQ29:DAT29"/>
    <mergeCell ref="DAU29:DAX29"/>
    <mergeCell ref="DAY29:DBB29"/>
    <mergeCell ref="DBC29:DBF29"/>
    <mergeCell ref="DBG29:DBJ29"/>
    <mergeCell ref="CZW29:CZZ29"/>
    <mergeCell ref="DAA29:DAD29"/>
    <mergeCell ref="DAE29:DAH29"/>
    <mergeCell ref="DAI29:DAL29"/>
    <mergeCell ref="DAM29:DAP29"/>
    <mergeCell ref="CZC29:CZF29"/>
    <mergeCell ref="CZG29:CZJ29"/>
    <mergeCell ref="CZK29:CZN29"/>
    <mergeCell ref="CZO29:CZR29"/>
    <mergeCell ref="CZS29:CZV29"/>
    <mergeCell ref="CYI29:CYL29"/>
    <mergeCell ref="CYM29:CYP29"/>
    <mergeCell ref="CYQ29:CYT29"/>
    <mergeCell ref="CYU29:CYX29"/>
    <mergeCell ref="CYY29:CZB29"/>
    <mergeCell ref="CXO29:CXR29"/>
    <mergeCell ref="CXS29:CXV29"/>
    <mergeCell ref="CXW29:CXZ29"/>
    <mergeCell ref="CYA29:CYD29"/>
    <mergeCell ref="CYE29:CYH29"/>
    <mergeCell ref="DHO29:DHR29"/>
    <mergeCell ref="DHS29:DHV29"/>
    <mergeCell ref="DHW29:DHZ29"/>
    <mergeCell ref="DIA29:DID29"/>
    <mergeCell ref="DIE29:DIH29"/>
    <mergeCell ref="DGU29:DGX29"/>
    <mergeCell ref="DGY29:DHB29"/>
    <mergeCell ref="DHC29:DHF29"/>
    <mergeCell ref="DHG29:DHJ29"/>
    <mergeCell ref="DHK29:DHN29"/>
    <mergeCell ref="DGA29:DGD29"/>
    <mergeCell ref="DGE29:DGH29"/>
    <mergeCell ref="DGI29:DGL29"/>
    <mergeCell ref="DGM29:DGP29"/>
    <mergeCell ref="DGQ29:DGT29"/>
    <mergeCell ref="DFG29:DFJ29"/>
    <mergeCell ref="DFK29:DFN29"/>
    <mergeCell ref="DFO29:DFR29"/>
    <mergeCell ref="DFS29:DFV29"/>
    <mergeCell ref="DFW29:DFZ29"/>
    <mergeCell ref="DEM29:DEP29"/>
    <mergeCell ref="DEQ29:DET29"/>
    <mergeCell ref="DEU29:DEX29"/>
    <mergeCell ref="DEY29:DFB29"/>
    <mergeCell ref="DFC29:DFF29"/>
    <mergeCell ref="DDS29:DDV29"/>
    <mergeCell ref="DDW29:DDZ29"/>
    <mergeCell ref="DEA29:DED29"/>
    <mergeCell ref="DEE29:DEH29"/>
    <mergeCell ref="DEI29:DEL29"/>
    <mergeCell ref="DCY29:DDB29"/>
    <mergeCell ref="DDC29:DDF29"/>
    <mergeCell ref="DDG29:DDJ29"/>
    <mergeCell ref="DDK29:DDN29"/>
    <mergeCell ref="DDO29:DDR29"/>
    <mergeCell ref="DMY29:DNB29"/>
    <mergeCell ref="DNC29:DNF29"/>
    <mergeCell ref="DNG29:DNJ29"/>
    <mergeCell ref="DNK29:DNN29"/>
    <mergeCell ref="DNO29:DNR29"/>
    <mergeCell ref="DME29:DMH29"/>
    <mergeCell ref="DMI29:DML29"/>
    <mergeCell ref="DMM29:DMP29"/>
    <mergeCell ref="DMQ29:DMT29"/>
    <mergeCell ref="DMU29:DMX29"/>
    <mergeCell ref="DLK29:DLN29"/>
    <mergeCell ref="DLO29:DLR29"/>
    <mergeCell ref="DLS29:DLV29"/>
    <mergeCell ref="DLW29:DLZ29"/>
    <mergeCell ref="DMA29:DMD29"/>
    <mergeCell ref="DKQ29:DKT29"/>
    <mergeCell ref="DKU29:DKX29"/>
    <mergeCell ref="DKY29:DLB29"/>
    <mergeCell ref="DLC29:DLF29"/>
    <mergeCell ref="DLG29:DLJ29"/>
    <mergeCell ref="DJW29:DJZ29"/>
    <mergeCell ref="DKA29:DKD29"/>
    <mergeCell ref="DKE29:DKH29"/>
    <mergeCell ref="DKI29:DKL29"/>
    <mergeCell ref="DKM29:DKP29"/>
    <mergeCell ref="DJC29:DJF29"/>
    <mergeCell ref="DJG29:DJJ29"/>
    <mergeCell ref="DJK29:DJN29"/>
    <mergeCell ref="DJO29:DJR29"/>
    <mergeCell ref="DJS29:DJV29"/>
    <mergeCell ref="DII29:DIL29"/>
    <mergeCell ref="DIM29:DIP29"/>
    <mergeCell ref="DIQ29:DIT29"/>
    <mergeCell ref="DIU29:DIX29"/>
    <mergeCell ref="DIY29:DJB29"/>
    <mergeCell ref="DSI29:DSL29"/>
    <mergeCell ref="DSM29:DSP29"/>
    <mergeCell ref="DSQ29:DST29"/>
    <mergeCell ref="DSU29:DSX29"/>
    <mergeCell ref="DSY29:DTB29"/>
    <mergeCell ref="DRO29:DRR29"/>
    <mergeCell ref="DRS29:DRV29"/>
    <mergeCell ref="DRW29:DRZ29"/>
    <mergeCell ref="DSA29:DSD29"/>
    <mergeCell ref="DSE29:DSH29"/>
    <mergeCell ref="DQU29:DQX29"/>
    <mergeCell ref="DQY29:DRB29"/>
    <mergeCell ref="DRC29:DRF29"/>
    <mergeCell ref="DRG29:DRJ29"/>
    <mergeCell ref="DRK29:DRN29"/>
    <mergeCell ref="DQA29:DQD29"/>
    <mergeCell ref="DQE29:DQH29"/>
    <mergeCell ref="DQI29:DQL29"/>
    <mergeCell ref="DQM29:DQP29"/>
    <mergeCell ref="DQQ29:DQT29"/>
    <mergeCell ref="DPG29:DPJ29"/>
    <mergeCell ref="DPK29:DPN29"/>
    <mergeCell ref="DPO29:DPR29"/>
    <mergeCell ref="DPS29:DPV29"/>
    <mergeCell ref="DPW29:DPZ29"/>
    <mergeCell ref="DOM29:DOP29"/>
    <mergeCell ref="DOQ29:DOT29"/>
    <mergeCell ref="DOU29:DOX29"/>
    <mergeCell ref="DOY29:DPB29"/>
    <mergeCell ref="DPC29:DPF29"/>
    <mergeCell ref="DNS29:DNV29"/>
    <mergeCell ref="DNW29:DNZ29"/>
    <mergeCell ref="DOA29:DOD29"/>
    <mergeCell ref="DOE29:DOH29"/>
    <mergeCell ref="DOI29:DOL29"/>
    <mergeCell ref="DXS29:DXV29"/>
    <mergeCell ref="DXW29:DXZ29"/>
    <mergeCell ref="DYA29:DYD29"/>
    <mergeCell ref="DYE29:DYH29"/>
    <mergeCell ref="DYI29:DYL29"/>
    <mergeCell ref="DWY29:DXB29"/>
    <mergeCell ref="DXC29:DXF29"/>
    <mergeCell ref="DXG29:DXJ29"/>
    <mergeCell ref="DXK29:DXN29"/>
    <mergeCell ref="DXO29:DXR29"/>
    <mergeCell ref="DWE29:DWH29"/>
    <mergeCell ref="DWI29:DWL29"/>
    <mergeCell ref="DWM29:DWP29"/>
    <mergeCell ref="DWQ29:DWT29"/>
    <mergeCell ref="DWU29:DWX29"/>
    <mergeCell ref="DVK29:DVN29"/>
    <mergeCell ref="DVO29:DVR29"/>
    <mergeCell ref="DVS29:DVV29"/>
    <mergeCell ref="DVW29:DVZ29"/>
    <mergeCell ref="DWA29:DWD29"/>
    <mergeCell ref="DUQ29:DUT29"/>
    <mergeCell ref="DUU29:DUX29"/>
    <mergeCell ref="DUY29:DVB29"/>
    <mergeCell ref="DVC29:DVF29"/>
    <mergeCell ref="DVG29:DVJ29"/>
    <mergeCell ref="DTW29:DTZ29"/>
    <mergeCell ref="DUA29:DUD29"/>
    <mergeCell ref="DUE29:DUH29"/>
    <mergeCell ref="DUI29:DUL29"/>
    <mergeCell ref="DUM29:DUP29"/>
    <mergeCell ref="DTC29:DTF29"/>
    <mergeCell ref="DTG29:DTJ29"/>
    <mergeCell ref="DTK29:DTN29"/>
    <mergeCell ref="DTO29:DTR29"/>
    <mergeCell ref="DTS29:DTV29"/>
    <mergeCell ref="EDC29:EDF29"/>
    <mergeCell ref="EDG29:EDJ29"/>
    <mergeCell ref="EDK29:EDN29"/>
    <mergeCell ref="EDO29:EDR29"/>
    <mergeCell ref="EDS29:EDV29"/>
    <mergeCell ref="ECI29:ECL29"/>
    <mergeCell ref="ECM29:ECP29"/>
    <mergeCell ref="ECQ29:ECT29"/>
    <mergeCell ref="ECU29:ECX29"/>
    <mergeCell ref="ECY29:EDB29"/>
    <mergeCell ref="EBO29:EBR29"/>
    <mergeCell ref="EBS29:EBV29"/>
    <mergeCell ref="EBW29:EBZ29"/>
    <mergeCell ref="ECA29:ECD29"/>
    <mergeCell ref="ECE29:ECH29"/>
    <mergeCell ref="EAU29:EAX29"/>
    <mergeCell ref="EAY29:EBB29"/>
    <mergeCell ref="EBC29:EBF29"/>
    <mergeCell ref="EBG29:EBJ29"/>
    <mergeCell ref="EBK29:EBN29"/>
    <mergeCell ref="EAA29:EAD29"/>
    <mergeCell ref="EAE29:EAH29"/>
    <mergeCell ref="EAI29:EAL29"/>
    <mergeCell ref="EAM29:EAP29"/>
    <mergeCell ref="EAQ29:EAT29"/>
    <mergeCell ref="DZG29:DZJ29"/>
    <mergeCell ref="DZK29:DZN29"/>
    <mergeCell ref="DZO29:DZR29"/>
    <mergeCell ref="DZS29:DZV29"/>
    <mergeCell ref="DZW29:DZZ29"/>
    <mergeCell ref="DYM29:DYP29"/>
    <mergeCell ref="DYQ29:DYT29"/>
    <mergeCell ref="DYU29:DYX29"/>
    <mergeCell ref="DYY29:DZB29"/>
    <mergeCell ref="DZC29:DZF29"/>
    <mergeCell ref="EIM29:EIP29"/>
    <mergeCell ref="EIQ29:EIT29"/>
    <mergeCell ref="EIU29:EIX29"/>
    <mergeCell ref="EIY29:EJB29"/>
    <mergeCell ref="EJC29:EJF29"/>
    <mergeCell ref="EHS29:EHV29"/>
    <mergeCell ref="EHW29:EHZ29"/>
    <mergeCell ref="EIA29:EID29"/>
    <mergeCell ref="EIE29:EIH29"/>
    <mergeCell ref="EII29:EIL29"/>
    <mergeCell ref="EGY29:EHB29"/>
    <mergeCell ref="EHC29:EHF29"/>
    <mergeCell ref="EHG29:EHJ29"/>
    <mergeCell ref="EHK29:EHN29"/>
    <mergeCell ref="EHO29:EHR29"/>
    <mergeCell ref="EGE29:EGH29"/>
    <mergeCell ref="EGI29:EGL29"/>
    <mergeCell ref="EGM29:EGP29"/>
    <mergeCell ref="EGQ29:EGT29"/>
    <mergeCell ref="EGU29:EGX29"/>
    <mergeCell ref="EFK29:EFN29"/>
    <mergeCell ref="EFO29:EFR29"/>
    <mergeCell ref="EFS29:EFV29"/>
    <mergeCell ref="EFW29:EFZ29"/>
    <mergeCell ref="EGA29:EGD29"/>
    <mergeCell ref="EEQ29:EET29"/>
    <mergeCell ref="EEU29:EEX29"/>
    <mergeCell ref="EEY29:EFB29"/>
    <mergeCell ref="EFC29:EFF29"/>
    <mergeCell ref="EFG29:EFJ29"/>
    <mergeCell ref="EDW29:EDZ29"/>
    <mergeCell ref="EEA29:EED29"/>
    <mergeCell ref="EEE29:EEH29"/>
    <mergeCell ref="EEI29:EEL29"/>
    <mergeCell ref="EEM29:EEP29"/>
    <mergeCell ref="ENW29:ENZ29"/>
    <mergeCell ref="EOA29:EOD29"/>
    <mergeCell ref="EOE29:EOH29"/>
    <mergeCell ref="EOI29:EOL29"/>
    <mergeCell ref="EOM29:EOP29"/>
    <mergeCell ref="ENC29:ENF29"/>
    <mergeCell ref="ENG29:ENJ29"/>
    <mergeCell ref="ENK29:ENN29"/>
    <mergeCell ref="ENO29:ENR29"/>
    <mergeCell ref="ENS29:ENV29"/>
    <mergeCell ref="EMI29:EML29"/>
    <mergeCell ref="EMM29:EMP29"/>
    <mergeCell ref="EMQ29:EMT29"/>
    <mergeCell ref="EMU29:EMX29"/>
    <mergeCell ref="EMY29:ENB29"/>
    <mergeCell ref="ELO29:ELR29"/>
    <mergeCell ref="ELS29:ELV29"/>
    <mergeCell ref="ELW29:ELZ29"/>
    <mergeCell ref="EMA29:EMD29"/>
    <mergeCell ref="EME29:EMH29"/>
    <mergeCell ref="EKU29:EKX29"/>
    <mergeCell ref="EKY29:ELB29"/>
    <mergeCell ref="ELC29:ELF29"/>
    <mergeCell ref="ELG29:ELJ29"/>
    <mergeCell ref="ELK29:ELN29"/>
    <mergeCell ref="EKA29:EKD29"/>
    <mergeCell ref="EKE29:EKH29"/>
    <mergeCell ref="EKI29:EKL29"/>
    <mergeCell ref="EKM29:EKP29"/>
    <mergeCell ref="EKQ29:EKT29"/>
    <mergeCell ref="EJG29:EJJ29"/>
    <mergeCell ref="EJK29:EJN29"/>
    <mergeCell ref="EJO29:EJR29"/>
    <mergeCell ref="EJS29:EJV29"/>
    <mergeCell ref="EJW29:EJZ29"/>
    <mergeCell ref="ETG29:ETJ29"/>
    <mergeCell ref="ETK29:ETN29"/>
    <mergeCell ref="ETO29:ETR29"/>
    <mergeCell ref="ETS29:ETV29"/>
    <mergeCell ref="ETW29:ETZ29"/>
    <mergeCell ref="ESM29:ESP29"/>
    <mergeCell ref="ESQ29:EST29"/>
    <mergeCell ref="ESU29:ESX29"/>
    <mergeCell ref="ESY29:ETB29"/>
    <mergeCell ref="ETC29:ETF29"/>
    <mergeCell ref="ERS29:ERV29"/>
    <mergeCell ref="ERW29:ERZ29"/>
    <mergeCell ref="ESA29:ESD29"/>
    <mergeCell ref="ESE29:ESH29"/>
    <mergeCell ref="ESI29:ESL29"/>
    <mergeCell ref="EQY29:ERB29"/>
    <mergeCell ref="ERC29:ERF29"/>
    <mergeCell ref="ERG29:ERJ29"/>
    <mergeCell ref="ERK29:ERN29"/>
    <mergeCell ref="ERO29:ERR29"/>
    <mergeCell ref="EQE29:EQH29"/>
    <mergeCell ref="EQI29:EQL29"/>
    <mergeCell ref="EQM29:EQP29"/>
    <mergeCell ref="EQQ29:EQT29"/>
    <mergeCell ref="EQU29:EQX29"/>
    <mergeCell ref="EPK29:EPN29"/>
    <mergeCell ref="EPO29:EPR29"/>
    <mergeCell ref="EPS29:EPV29"/>
    <mergeCell ref="EPW29:EPZ29"/>
    <mergeCell ref="EQA29:EQD29"/>
    <mergeCell ref="EOQ29:EOT29"/>
    <mergeCell ref="EOU29:EOX29"/>
    <mergeCell ref="EOY29:EPB29"/>
    <mergeCell ref="EPC29:EPF29"/>
    <mergeCell ref="EPG29:EPJ29"/>
    <mergeCell ref="EYQ29:EYT29"/>
    <mergeCell ref="EYU29:EYX29"/>
    <mergeCell ref="EYY29:EZB29"/>
    <mergeCell ref="EZC29:EZF29"/>
    <mergeCell ref="EZG29:EZJ29"/>
    <mergeCell ref="EXW29:EXZ29"/>
    <mergeCell ref="EYA29:EYD29"/>
    <mergeCell ref="EYE29:EYH29"/>
    <mergeCell ref="EYI29:EYL29"/>
    <mergeCell ref="EYM29:EYP29"/>
    <mergeCell ref="EXC29:EXF29"/>
    <mergeCell ref="EXG29:EXJ29"/>
    <mergeCell ref="EXK29:EXN29"/>
    <mergeCell ref="EXO29:EXR29"/>
    <mergeCell ref="EXS29:EXV29"/>
    <mergeCell ref="EWI29:EWL29"/>
    <mergeCell ref="EWM29:EWP29"/>
    <mergeCell ref="EWQ29:EWT29"/>
    <mergeCell ref="EWU29:EWX29"/>
    <mergeCell ref="EWY29:EXB29"/>
    <mergeCell ref="EVO29:EVR29"/>
    <mergeCell ref="EVS29:EVV29"/>
    <mergeCell ref="EVW29:EVZ29"/>
    <mergeCell ref="EWA29:EWD29"/>
    <mergeCell ref="EWE29:EWH29"/>
    <mergeCell ref="EUU29:EUX29"/>
    <mergeCell ref="EUY29:EVB29"/>
    <mergeCell ref="EVC29:EVF29"/>
    <mergeCell ref="EVG29:EVJ29"/>
    <mergeCell ref="EVK29:EVN29"/>
    <mergeCell ref="EUA29:EUD29"/>
    <mergeCell ref="EUE29:EUH29"/>
    <mergeCell ref="EUI29:EUL29"/>
    <mergeCell ref="EUM29:EUP29"/>
    <mergeCell ref="EUQ29:EUT29"/>
    <mergeCell ref="FEA29:FED29"/>
    <mergeCell ref="FEE29:FEH29"/>
    <mergeCell ref="FEI29:FEL29"/>
    <mergeCell ref="FEM29:FEP29"/>
    <mergeCell ref="FEQ29:FET29"/>
    <mergeCell ref="FDG29:FDJ29"/>
    <mergeCell ref="FDK29:FDN29"/>
    <mergeCell ref="FDO29:FDR29"/>
    <mergeCell ref="FDS29:FDV29"/>
    <mergeCell ref="FDW29:FDZ29"/>
    <mergeCell ref="FCM29:FCP29"/>
    <mergeCell ref="FCQ29:FCT29"/>
    <mergeCell ref="FCU29:FCX29"/>
    <mergeCell ref="FCY29:FDB29"/>
    <mergeCell ref="FDC29:FDF29"/>
    <mergeCell ref="FBS29:FBV29"/>
    <mergeCell ref="FBW29:FBZ29"/>
    <mergeCell ref="FCA29:FCD29"/>
    <mergeCell ref="FCE29:FCH29"/>
    <mergeCell ref="FCI29:FCL29"/>
    <mergeCell ref="FAY29:FBB29"/>
    <mergeCell ref="FBC29:FBF29"/>
    <mergeCell ref="FBG29:FBJ29"/>
    <mergeCell ref="FBK29:FBN29"/>
    <mergeCell ref="FBO29:FBR29"/>
    <mergeCell ref="FAE29:FAH29"/>
    <mergeCell ref="FAI29:FAL29"/>
    <mergeCell ref="FAM29:FAP29"/>
    <mergeCell ref="FAQ29:FAT29"/>
    <mergeCell ref="FAU29:FAX29"/>
    <mergeCell ref="EZK29:EZN29"/>
    <mergeCell ref="EZO29:EZR29"/>
    <mergeCell ref="EZS29:EZV29"/>
    <mergeCell ref="EZW29:EZZ29"/>
    <mergeCell ref="FAA29:FAD29"/>
    <mergeCell ref="FJK29:FJN29"/>
    <mergeCell ref="FJO29:FJR29"/>
    <mergeCell ref="FJS29:FJV29"/>
    <mergeCell ref="FJW29:FJZ29"/>
    <mergeCell ref="FKA29:FKD29"/>
    <mergeCell ref="FIQ29:FIT29"/>
    <mergeCell ref="FIU29:FIX29"/>
    <mergeCell ref="FIY29:FJB29"/>
    <mergeCell ref="FJC29:FJF29"/>
    <mergeCell ref="FJG29:FJJ29"/>
    <mergeCell ref="FHW29:FHZ29"/>
    <mergeCell ref="FIA29:FID29"/>
    <mergeCell ref="FIE29:FIH29"/>
    <mergeCell ref="FII29:FIL29"/>
    <mergeCell ref="FIM29:FIP29"/>
    <mergeCell ref="FHC29:FHF29"/>
    <mergeCell ref="FHG29:FHJ29"/>
    <mergeCell ref="FHK29:FHN29"/>
    <mergeCell ref="FHO29:FHR29"/>
    <mergeCell ref="FHS29:FHV29"/>
    <mergeCell ref="FGI29:FGL29"/>
    <mergeCell ref="FGM29:FGP29"/>
    <mergeCell ref="FGQ29:FGT29"/>
    <mergeCell ref="FGU29:FGX29"/>
    <mergeCell ref="FGY29:FHB29"/>
    <mergeCell ref="FFO29:FFR29"/>
    <mergeCell ref="FFS29:FFV29"/>
    <mergeCell ref="FFW29:FFZ29"/>
    <mergeCell ref="FGA29:FGD29"/>
    <mergeCell ref="FGE29:FGH29"/>
    <mergeCell ref="FEU29:FEX29"/>
    <mergeCell ref="FEY29:FFB29"/>
    <mergeCell ref="FFC29:FFF29"/>
    <mergeCell ref="FFG29:FFJ29"/>
    <mergeCell ref="FFK29:FFN29"/>
    <mergeCell ref="FOU29:FOX29"/>
    <mergeCell ref="FOY29:FPB29"/>
    <mergeCell ref="FPC29:FPF29"/>
    <mergeCell ref="FPG29:FPJ29"/>
    <mergeCell ref="FPK29:FPN29"/>
    <mergeCell ref="FOA29:FOD29"/>
    <mergeCell ref="FOE29:FOH29"/>
    <mergeCell ref="FOI29:FOL29"/>
    <mergeCell ref="FOM29:FOP29"/>
    <mergeCell ref="FOQ29:FOT29"/>
    <mergeCell ref="FNG29:FNJ29"/>
    <mergeCell ref="FNK29:FNN29"/>
    <mergeCell ref="FNO29:FNR29"/>
    <mergeCell ref="FNS29:FNV29"/>
    <mergeCell ref="FNW29:FNZ29"/>
    <mergeCell ref="FMM29:FMP29"/>
    <mergeCell ref="FMQ29:FMT29"/>
    <mergeCell ref="FMU29:FMX29"/>
    <mergeCell ref="FMY29:FNB29"/>
    <mergeCell ref="FNC29:FNF29"/>
    <mergeCell ref="FLS29:FLV29"/>
    <mergeCell ref="FLW29:FLZ29"/>
    <mergeCell ref="FMA29:FMD29"/>
    <mergeCell ref="FME29:FMH29"/>
    <mergeCell ref="FMI29:FML29"/>
    <mergeCell ref="FKY29:FLB29"/>
    <mergeCell ref="FLC29:FLF29"/>
    <mergeCell ref="FLG29:FLJ29"/>
    <mergeCell ref="FLK29:FLN29"/>
    <mergeCell ref="FLO29:FLR29"/>
    <mergeCell ref="FKE29:FKH29"/>
    <mergeCell ref="FKI29:FKL29"/>
    <mergeCell ref="FKM29:FKP29"/>
    <mergeCell ref="FKQ29:FKT29"/>
    <mergeCell ref="FKU29:FKX29"/>
    <mergeCell ref="FUE29:FUH29"/>
    <mergeCell ref="FUI29:FUL29"/>
    <mergeCell ref="FUM29:FUP29"/>
    <mergeCell ref="FUQ29:FUT29"/>
    <mergeCell ref="FUU29:FUX29"/>
    <mergeCell ref="FTK29:FTN29"/>
    <mergeCell ref="FTO29:FTR29"/>
    <mergeCell ref="FTS29:FTV29"/>
    <mergeCell ref="FTW29:FTZ29"/>
    <mergeCell ref="FUA29:FUD29"/>
    <mergeCell ref="FSQ29:FST29"/>
    <mergeCell ref="FSU29:FSX29"/>
    <mergeCell ref="FSY29:FTB29"/>
    <mergeCell ref="FTC29:FTF29"/>
    <mergeCell ref="FTG29:FTJ29"/>
    <mergeCell ref="FRW29:FRZ29"/>
    <mergeCell ref="FSA29:FSD29"/>
    <mergeCell ref="FSE29:FSH29"/>
    <mergeCell ref="FSI29:FSL29"/>
    <mergeCell ref="FSM29:FSP29"/>
    <mergeCell ref="FRC29:FRF29"/>
    <mergeCell ref="FRG29:FRJ29"/>
    <mergeCell ref="FRK29:FRN29"/>
    <mergeCell ref="FRO29:FRR29"/>
    <mergeCell ref="FRS29:FRV29"/>
    <mergeCell ref="FQI29:FQL29"/>
    <mergeCell ref="FQM29:FQP29"/>
    <mergeCell ref="FQQ29:FQT29"/>
    <mergeCell ref="FQU29:FQX29"/>
    <mergeCell ref="FQY29:FRB29"/>
    <mergeCell ref="FPO29:FPR29"/>
    <mergeCell ref="FPS29:FPV29"/>
    <mergeCell ref="FPW29:FPZ29"/>
    <mergeCell ref="FQA29:FQD29"/>
    <mergeCell ref="FQE29:FQH29"/>
    <mergeCell ref="FZO29:FZR29"/>
    <mergeCell ref="FZS29:FZV29"/>
    <mergeCell ref="FZW29:FZZ29"/>
    <mergeCell ref="GAA29:GAD29"/>
    <mergeCell ref="GAE29:GAH29"/>
    <mergeCell ref="FYU29:FYX29"/>
    <mergeCell ref="FYY29:FZB29"/>
    <mergeCell ref="FZC29:FZF29"/>
    <mergeCell ref="FZG29:FZJ29"/>
    <mergeCell ref="FZK29:FZN29"/>
    <mergeCell ref="FYA29:FYD29"/>
    <mergeCell ref="FYE29:FYH29"/>
    <mergeCell ref="FYI29:FYL29"/>
    <mergeCell ref="FYM29:FYP29"/>
    <mergeCell ref="FYQ29:FYT29"/>
    <mergeCell ref="FXG29:FXJ29"/>
    <mergeCell ref="FXK29:FXN29"/>
    <mergeCell ref="FXO29:FXR29"/>
    <mergeCell ref="FXS29:FXV29"/>
    <mergeCell ref="FXW29:FXZ29"/>
    <mergeCell ref="FWM29:FWP29"/>
    <mergeCell ref="FWQ29:FWT29"/>
    <mergeCell ref="FWU29:FWX29"/>
    <mergeCell ref="FWY29:FXB29"/>
    <mergeCell ref="FXC29:FXF29"/>
    <mergeCell ref="FVS29:FVV29"/>
    <mergeCell ref="FVW29:FVZ29"/>
    <mergeCell ref="FWA29:FWD29"/>
    <mergeCell ref="FWE29:FWH29"/>
    <mergeCell ref="FWI29:FWL29"/>
    <mergeCell ref="FUY29:FVB29"/>
    <mergeCell ref="FVC29:FVF29"/>
    <mergeCell ref="FVG29:FVJ29"/>
    <mergeCell ref="FVK29:FVN29"/>
    <mergeCell ref="FVO29:FVR29"/>
    <mergeCell ref="GEY29:GFB29"/>
    <mergeCell ref="GFC29:GFF29"/>
    <mergeCell ref="GFG29:GFJ29"/>
    <mergeCell ref="GFK29:GFN29"/>
    <mergeCell ref="GFO29:GFR29"/>
    <mergeCell ref="GEE29:GEH29"/>
    <mergeCell ref="GEI29:GEL29"/>
    <mergeCell ref="GEM29:GEP29"/>
    <mergeCell ref="GEQ29:GET29"/>
    <mergeCell ref="GEU29:GEX29"/>
    <mergeCell ref="GDK29:GDN29"/>
    <mergeCell ref="GDO29:GDR29"/>
    <mergeCell ref="GDS29:GDV29"/>
    <mergeCell ref="GDW29:GDZ29"/>
    <mergeCell ref="GEA29:GED29"/>
    <mergeCell ref="GCQ29:GCT29"/>
    <mergeCell ref="GCU29:GCX29"/>
    <mergeCell ref="GCY29:GDB29"/>
    <mergeCell ref="GDC29:GDF29"/>
    <mergeCell ref="GDG29:GDJ29"/>
    <mergeCell ref="GBW29:GBZ29"/>
    <mergeCell ref="GCA29:GCD29"/>
    <mergeCell ref="GCE29:GCH29"/>
    <mergeCell ref="GCI29:GCL29"/>
    <mergeCell ref="GCM29:GCP29"/>
    <mergeCell ref="GBC29:GBF29"/>
    <mergeCell ref="GBG29:GBJ29"/>
    <mergeCell ref="GBK29:GBN29"/>
    <mergeCell ref="GBO29:GBR29"/>
    <mergeCell ref="GBS29:GBV29"/>
    <mergeCell ref="GAI29:GAL29"/>
    <mergeCell ref="GAM29:GAP29"/>
    <mergeCell ref="GAQ29:GAT29"/>
    <mergeCell ref="GAU29:GAX29"/>
    <mergeCell ref="GAY29:GBB29"/>
    <mergeCell ref="GKI29:GKL29"/>
    <mergeCell ref="GKM29:GKP29"/>
    <mergeCell ref="GKQ29:GKT29"/>
    <mergeCell ref="GKU29:GKX29"/>
    <mergeCell ref="GKY29:GLB29"/>
    <mergeCell ref="GJO29:GJR29"/>
    <mergeCell ref="GJS29:GJV29"/>
    <mergeCell ref="GJW29:GJZ29"/>
    <mergeCell ref="GKA29:GKD29"/>
    <mergeCell ref="GKE29:GKH29"/>
    <mergeCell ref="GIU29:GIX29"/>
    <mergeCell ref="GIY29:GJB29"/>
    <mergeCell ref="GJC29:GJF29"/>
    <mergeCell ref="GJG29:GJJ29"/>
    <mergeCell ref="GJK29:GJN29"/>
    <mergeCell ref="GIA29:GID29"/>
    <mergeCell ref="GIE29:GIH29"/>
    <mergeCell ref="GII29:GIL29"/>
    <mergeCell ref="GIM29:GIP29"/>
    <mergeCell ref="GIQ29:GIT29"/>
    <mergeCell ref="GHG29:GHJ29"/>
    <mergeCell ref="GHK29:GHN29"/>
    <mergeCell ref="GHO29:GHR29"/>
    <mergeCell ref="GHS29:GHV29"/>
    <mergeCell ref="GHW29:GHZ29"/>
    <mergeCell ref="GGM29:GGP29"/>
    <mergeCell ref="GGQ29:GGT29"/>
    <mergeCell ref="GGU29:GGX29"/>
    <mergeCell ref="GGY29:GHB29"/>
    <mergeCell ref="GHC29:GHF29"/>
    <mergeCell ref="GFS29:GFV29"/>
    <mergeCell ref="GFW29:GFZ29"/>
    <mergeCell ref="GGA29:GGD29"/>
    <mergeCell ref="GGE29:GGH29"/>
    <mergeCell ref="GGI29:GGL29"/>
    <mergeCell ref="GPS29:GPV29"/>
    <mergeCell ref="GPW29:GPZ29"/>
    <mergeCell ref="GQA29:GQD29"/>
    <mergeCell ref="GQE29:GQH29"/>
    <mergeCell ref="GQI29:GQL29"/>
    <mergeCell ref="GOY29:GPB29"/>
    <mergeCell ref="GPC29:GPF29"/>
    <mergeCell ref="GPG29:GPJ29"/>
    <mergeCell ref="GPK29:GPN29"/>
    <mergeCell ref="GPO29:GPR29"/>
    <mergeCell ref="GOE29:GOH29"/>
    <mergeCell ref="GOI29:GOL29"/>
    <mergeCell ref="GOM29:GOP29"/>
    <mergeCell ref="GOQ29:GOT29"/>
    <mergeCell ref="GOU29:GOX29"/>
    <mergeCell ref="GNK29:GNN29"/>
    <mergeCell ref="GNO29:GNR29"/>
    <mergeCell ref="GNS29:GNV29"/>
    <mergeCell ref="GNW29:GNZ29"/>
    <mergeCell ref="GOA29:GOD29"/>
    <mergeCell ref="GMQ29:GMT29"/>
    <mergeCell ref="GMU29:GMX29"/>
    <mergeCell ref="GMY29:GNB29"/>
    <mergeCell ref="GNC29:GNF29"/>
    <mergeCell ref="GNG29:GNJ29"/>
    <mergeCell ref="GLW29:GLZ29"/>
    <mergeCell ref="GMA29:GMD29"/>
    <mergeCell ref="GME29:GMH29"/>
    <mergeCell ref="GMI29:GML29"/>
    <mergeCell ref="GMM29:GMP29"/>
    <mergeCell ref="GLC29:GLF29"/>
    <mergeCell ref="GLG29:GLJ29"/>
    <mergeCell ref="GLK29:GLN29"/>
    <mergeCell ref="GLO29:GLR29"/>
    <mergeCell ref="GLS29:GLV29"/>
    <mergeCell ref="GVC29:GVF29"/>
    <mergeCell ref="GVG29:GVJ29"/>
    <mergeCell ref="GVK29:GVN29"/>
    <mergeCell ref="GVO29:GVR29"/>
    <mergeCell ref="GVS29:GVV29"/>
    <mergeCell ref="GUI29:GUL29"/>
    <mergeCell ref="GUM29:GUP29"/>
    <mergeCell ref="GUQ29:GUT29"/>
    <mergeCell ref="GUU29:GUX29"/>
    <mergeCell ref="GUY29:GVB29"/>
    <mergeCell ref="GTO29:GTR29"/>
    <mergeCell ref="GTS29:GTV29"/>
    <mergeCell ref="GTW29:GTZ29"/>
    <mergeCell ref="GUA29:GUD29"/>
    <mergeCell ref="GUE29:GUH29"/>
    <mergeCell ref="GSU29:GSX29"/>
    <mergeCell ref="GSY29:GTB29"/>
    <mergeCell ref="GTC29:GTF29"/>
    <mergeCell ref="GTG29:GTJ29"/>
    <mergeCell ref="GTK29:GTN29"/>
    <mergeCell ref="GSA29:GSD29"/>
    <mergeCell ref="GSE29:GSH29"/>
    <mergeCell ref="GSI29:GSL29"/>
    <mergeCell ref="GSM29:GSP29"/>
    <mergeCell ref="GSQ29:GST29"/>
    <mergeCell ref="GRG29:GRJ29"/>
    <mergeCell ref="GRK29:GRN29"/>
    <mergeCell ref="GRO29:GRR29"/>
    <mergeCell ref="GRS29:GRV29"/>
    <mergeCell ref="GRW29:GRZ29"/>
    <mergeCell ref="GQM29:GQP29"/>
    <mergeCell ref="GQQ29:GQT29"/>
    <mergeCell ref="GQU29:GQX29"/>
    <mergeCell ref="GQY29:GRB29"/>
    <mergeCell ref="GRC29:GRF29"/>
    <mergeCell ref="HAM29:HAP29"/>
    <mergeCell ref="HAQ29:HAT29"/>
    <mergeCell ref="HAU29:HAX29"/>
    <mergeCell ref="HAY29:HBB29"/>
    <mergeCell ref="HBC29:HBF29"/>
    <mergeCell ref="GZS29:GZV29"/>
    <mergeCell ref="GZW29:GZZ29"/>
    <mergeCell ref="HAA29:HAD29"/>
    <mergeCell ref="HAE29:HAH29"/>
    <mergeCell ref="HAI29:HAL29"/>
    <mergeCell ref="GYY29:GZB29"/>
    <mergeCell ref="GZC29:GZF29"/>
    <mergeCell ref="GZG29:GZJ29"/>
    <mergeCell ref="GZK29:GZN29"/>
    <mergeCell ref="GZO29:GZR29"/>
    <mergeCell ref="GYE29:GYH29"/>
    <mergeCell ref="GYI29:GYL29"/>
    <mergeCell ref="GYM29:GYP29"/>
    <mergeCell ref="GYQ29:GYT29"/>
    <mergeCell ref="GYU29:GYX29"/>
    <mergeCell ref="GXK29:GXN29"/>
    <mergeCell ref="GXO29:GXR29"/>
    <mergeCell ref="GXS29:GXV29"/>
    <mergeCell ref="GXW29:GXZ29"/>
    <mergeCell ref="GYA29:GYD29"/>
    <mergeCell ref="GWQ29:GWT29"/>
    <mergeCell ref="GWU29:GWX29"/>
    <mergeCell ref="GWY29:GXB29"/>
    <mergeCell ref="GXC29:GXF29"/>
    <mergeCell ref="GXG29:GXJ29"/>
    <mergeCell ref="GVW29:GVZ29"/>
    <mergeCell ref="GWA29:GWD29"/>
    <mergeCell ref="GWE29:GWH29"/>
    <mergeCell ref="GWI29:GWL29"/>
    <mergeCell ref="GWM29:GWP29"/>
    <mergeCell ref="HFW29:HFZ29"/>
    <mergeCell ref="HGA29:HGD29"/>
    <mergeCell ref="HGE29:HGH29"/>
    <mergeCell ref="HGI29:HGL29"/>
    <mergeCell ref="HGM29:HGP29"/>
    <mergeCell ref="HFC29:HFF29"/>
    <mergeCell ref="HFG29:HFJ29"/>
    <mergeCell ref="HFK29:HFN29"/>
    <mergeCell ref="HFO29:HFR29"/>
    <mergeCell ref="HFS29:HFV29"/>
    <mergeCell ref="HEI29:HEL29"/>
    <mergeCell ref="HEM29:HEP29"/>
    <mergeCell ref="HEQ29:HET29"/>
    <mergeCell ref="HEU29:HEX29"/>
    <mergeCell ref="HEY29:HFB29"/>
    <mergeCell ref="HDO29:HDR29"/>
    <mergeCell ref="HDS29:HDV29"/>
    <mergeCell ref="HDW29:HDZ29"/>
    <mergeCell ref="HEA29:HED29"/>
    <mergeCell ref="HEE29:HEH29"/>
    <mergeCell ref="HCU29:HCX29"/>
    <mergeCell ref="HCY29:HDB29"/>
    <mergeCell ref="HDC29:HDF29"/>
    <mergeCell ref="HDG29:HDJ29"/>
    <mergeCell ref="HDK29:HDN29"/>
    <mergeCell ref="HCA29:HCD29"/>
    <mergeCell ref="HCE29:HCH29"/>
    <mergeCell ref="HCI29:HCL29"/>
    <mergeCell ref="HCM29:HCP29"/>
    <mergeCell ref="HCQ29:HCT29"/>
    <mergeCell ref="HBG29:HBJ29"/>
    <mergeCell ref="HBK29:HBN29"/>
    <mergeCell ref="HBO29:HBR29"/>
    <mergeCell ref="HBS29:HBV29"/>
    <mergeCell ref="HBW29:HBZ29"/>
    <mergeCell ref="HLG29:HLJ29"/>
    <mergeCell ref="HLK29:HLN29"/>
    <mergeCell ref="HLO29:HLR29"/>
    <mergeCell ref="HLS29:HLV29"/>
    <mergeCell ref="HLW29:HLZ29"/>
    <mergeCell ref="HKM29:HKP29"/>
    <mergeCell ref="HKQ29:HKT29"/>
    <mergeCell ref="HKU29:HKX29"/>
    <mergeCell ref="HKY29:HLB29"/>
    <mergeCell ref="HLC29:HLF29"/>
    <mergeCell ref="HJS29:HJV29"/>
    <mergeCell ref="HJW29:HJZ29"/>
    <mergeCell ref="HKA29:HKD29"/>
    <mergeCell ref="HKE29:HKH29"/>
    <mergeCell ref="HKI29:HKL29"/>
    <mergeCell ref="HIY29:HJB29"/>
    <mergeCell ref="HJC29:HJF29"/>
    <mergeCell ref="HJG29:HJJ29"/>
    <mergeCell ref="HJK29:HJN29"/>
    <mergeCell ref="HJO29:HJR29"/>
    <mergeCell ref="HIE29:HIH29"/>
    <mergeCell ref="HII29:HIL29"/>
    <mergeCell ref="HIM29:HIP29"/>
    <mergeCell ref="HIQ29:HIT29"/>
    <mergeCell ref="HIU29:HIX29"/>
    <mergeCell ref="HHK29:HHN29"/>
    <mergeCell ref="HHO29:HHR29"/>
    <mergeCell ref="HHS29:HHV29"/>
    <mergeCell ref="HHW29:HHZ29"/>
    <mergeCell ref="HIA29:HID29"/>
    <mergeCell ref="HGQ29:HGT29"/>
    <mergeCell ref="HGU29:HGX29"/>
    <mergeCell ref="HGY29:HHB29"/>
    <mergeCell ref="HHC29:HHF29"/>
    <mergeCell ref="HHG29:HHJ29"/>
    <mergeCell ref="HQQ29:HQT29"/>
    <mergeCell ref="HQU29:HQX29"/>
    <mergeCell ref="HQY29:HRB29"/>
    <mergeCell ref="HRC29:HRF29"/>
    <mergeCell ref="HRG29:HRJ29"/>
    <mergeCell ref="HPW29:HPZ29"/>
    <mergeCell ref="HQA29:HQD29"/>
    <mergeCell ref="HQE29:HQH29"/>
    <mergeCell ref="HQI29:HQL29"/>
    <mergeCell ref="HQM29:HQP29"/>
    <mergeCell ref="HPC29:HPF29"/>
    <mergeCell ref="HPG29:HPJ29"/>
    <mergeCell ref="HPK29:HPN29"/>
    <mergeCell ref="HPO29:HPR29"/>
    <mergeCell ref="HPS29:HPV29"/>
    <mergeCell ref="HOI29:HOL29"/>
    <mergeCell ref="HOM29:HOP29"/>
    <mergeCell ref="HOQ29:HOT29"/>
    <mergeCell ref="HOU29:HOX29"/>
    <mergeCell ref="HOY29:HPB29"/>
    <mergeCell ref="HNO29:HNR29"/>
    <mergeCell ref="HNS29:HNV29"/>
    <mergeCell ref="HNW29:HNZ29"/>
    <mergeCell ref="HOA29:HOD29"/>
    <mergeCell ref="HOE29:HOH29"/>
    <mergeCell ref="HMU29:HMX29"/>
    <mergeCell ref="HMY29:HNB29"/>
    <mergeCell ref="HNC29:HNF29"/>
    <mergeCell ref="HNG29:HNJ29"/>
    <mergeCell ref="HNK29:HNN29"/>
    <mergeCell ref="HMA29:HMD29"/>
    <mergeCell ref="HME29:HMH29"/>
    <mergeCell ref="HMI29:HML29"/>
    <mergeCell ref="HMM29:HMP29"/>
    <mergeCell ref="HMQ29:HMT29"/>
    <mergeCell ref="HWA29:HWD29"/>
    <mergeCell ref="HWE29:HWH29"/>
    <mergeCell ref="HWI29:HWL29"/>
    <mergeCell ref="HWM29:HWP29"/>
    <mergeCell ref="HWQ29:HWT29"/>
    <mergeCell ref="HVG29:HVJ29"/>
    <mergeCell ref="HVK29:HVN29"/>
    <mergeCell ref="HVO29:HVR29"/>
    <mergeCell ref="HVS29:HVV29"/>
    <mergeCell ref="HVW29:HVZ29"/>
    <mergeCell ref="HUM29:HUP29"/>
    <mergeCell ref="HUQ29:HUT29"/>
    <mergeCell ref="HUU29:HUX29"/>
    <mergeCell ref="HUY29:HVB29"/>
    <mergeCell ref="HVC29:HVF29"/>
    <mergeCell ref="HTS29:HTV29"/>
    <mergeCell ref="HTW29:HTZ29"/>
    <mergeCell ref="HUA29:HUD29"/>
    <mergeCell ref="HUE29:HUH29"/>
    <mergeCell ref="HUI29:HUL29"/>
    <mergeCell ref="HSY29:HTB29"/>
    <mergeCell ref="HTC29:HTF29"/>
    <mergeCell ref="HTG29:HTJ29"/>
    <mergeCell ref="HTK29:HTN29"/>
    <mergeCell ref="HTO29:HTR29"/>
    <mergeCell ref="HSE29:HSH29"/>
    <mergeCell ref="HSI29:HSL29"/>
    <mergeCell ref="HSM29:HSP29"/>
    <mergeCell ref="HSQ29:HST29"/>
    <mergeCell ref="HSU29:HSX29"/>
    <mergeCell ref="HRK29:HRN29"/>
    <mergeCell ref="HRO29:HRR29"/>
    <mergeCell ref="HRS29:HRV29"/>
    <mergeCell ref="HRW29:HRZ29"/>
    <mergeCell ref="HSA29:HSD29"/>
    <mergeCell ref="IBK29:IBN29"/>
    <mergeCell ref="IBO29:IBR29"/>
    <mergeCell ref="IBS29:IBV29"/>
    <mergeCell ref="IBW29:IBZ29"/>
    <mergeCell ref="ICA29:ICD29"/>
    <mergeCell ref="IAQ29:IAT29"/>
    <mergeCell ref="IAU29:IAX29"/>
    <mergeCell ref="IAY29:IBB29"/>
    <mergeCell ref="IBC29:IBF29"/>
    <mergeCell ref="IBG29:IBJ29"/>
    <mergeCell ref="HZW29:HZZ29"/>
    <mergeCell ref="IAA29:IAD29"/>
    <mergeCell ref="IAE29:IAH29"/>
    <mergeCell ref="IAI29:IAL29"/>
    <mergeCell ref="IAM29:IAP29"/>
    <mergeCell ref="HZC29:HZF29"/>
    <mergeCell ref="HZG29:HZJ29"/>
    <mergeCell ref="HZK29:HZN29"/>
    <mergeCell ref="HZO29:HZR29"/>
    <mergeCell ref="HZS29:HZV29"/>
    <mergeCell ref="HYI29:HYL29"/>
    <mergeCell ref="HYM29:HYP29"/>
    <mergeCell ref="HYQ29:HYT29"/>
    <mergeCell ref="HYU29:HYX29"/>
    <mergeCell ref="HYY29:HZB29"/>
    <mergeCell ref="HXO29:HXR29"/>
    <mergeCell ref="HXS29:HXV29"/>
    <mergeCell ref="HXW29:HXZ29"/>
    <mergeCell ref="HYA29:HYD29"/>
    <mergeCell ref="HYE29:HYH29"/>
    <mergeCell ref="HWU29:HWX29"/>
    <mergeCell ref="HWY29:HXB29"/>
    <mergeCell ref="HXC29:HXF29"/>
    <mergeCell ref="HXG29:HXJ29"/>
    <mergeCell ref="HXK29:HXN29"/>
    <mergeCell ref="IGU29:IGX29"/>
    <mergeCell ref="IGY29:IHB29"/>
    <mergeCell ref="IHC29:IHF29"/>
    <mergeCell ref="IHG29:IHJ29"/>
    <mergeCell ref="IHK29:IHN29"/>
    <mergeCell ref="IGA29:IGD29"/>
    <mergeCell ref="IGE29:IGH29"/>
    <mergeCell ref="IGI29:IGL29"/>
    <mergeCell ref="IGM29:IGP29"/>
    <mergeCell ref="IGQ29:IGT29"/>
    <mergeCell ref="IFG29:IFJ29"/>
    <mergeCell ref="IFK29:IFN29"/>
    <mergeCell ref="IFO29:IFR29"/>
    <mergeCell ref="IFS29:IFV29"/>
    <mergeCell ref="IFW29:IFZ29"/>
    <mergeCell ref="IEM29:IEP29"/>
    <mergeCell ref="IEQ29:IET29"/>
    <mergeCell ref="IEU29:IEX29"/>
    <mergeCell ref="IEY29:IFB29"/>
    <mergeCell ref="IFC29:IFF29"/>
    <mergeCell ref="IDS29:IDV29"/>
    <mergeCell ref="IDW29:IDZ29"/>
    <mergeCell ref="IEA29:IED29"/>
    <mergeCell ref="IEE29:IEH29"/>
    <mergeCell ref="IEI29:IEL29"/>
    <mergeCell ref="ICY29:IDB29"/>
    <mergeCell ref="IDC29:IDF29"/>
    <mergeCell ref="IDG29:IDJ29"/>
    <mergeCell ref="IDK29:IDN29"/>
    <mergeCell ref="IDO29:IDR29"/>
    <mergeCell ref="ICE29:ICH29"/>
    <mergeCell ref="ICI29:ICL29"/>
    <mergeCell ref="ICM29:ICP29"/>
    <mergeCell ref="ICQ29:ICT29"/>
    <mergeCell ref="ICU29:ICX29"/>
    <mergeCell ref="IME29:IMH29"/>
    <mergeCell ref="IMI29:IML29"/>
    <mergeCell ref="IMM29:IMP29"/>
    <mergeCell ref="IMQ29:IMT29"/>
    <mergeCell ref="IMU29:IMX29"/>
    <mergeCell ref="ILK29:ILN29"/>
    <mergeCell ref="ILO29:ILR29"/>
    <mergeCell ref="ILS29:ILV29"/>
    <mergeCell ref="ILW29:ILZ29"/>
    <mergeCell ref="IMA29:IMD29"/>
    <mergeCell ref="IKQ29:IKT29"/>
    <mergeCell ref="IKU29:IKX29"/>
    <mergeCell ref="IKY29:ILB29"/>
    <mergeCell ref="ILC29:ILF29"/>
    <mergeCell ref="ILG29:ILJ29"/>
    <mergeCell ref="IJW29:IJZ29"/>
    <mergeCell ref="IKA29:IKD29"/>
    <mergeCell ref="IKE29:IKH29"/>
    <mergeCell ref="IKI29:IKL29"/>
    <mergeCell ref="IKM29:IKP29"/>
    <mergeCell ref="IJC29:IJF29"/>
    <mergeCell ref="IJG29:IJJ29"/>
    <mergeCell ref="IJK29:IJN29"/>
    <mergeCell ref="IJO29:IJR29"/>
    <mergeCell ref="IJS29:IJV29"/>
    <mergeCell ref="III29:IIL29"/>
    <mergeCell ref="IIM29:IIP29"/>
    <mergeCell ref="IIQ29:IIT29"/>
    <mergeCell ref="IIU29:IIX29"/>
    <mergeCell ref="IIY29:IJB29"/>
    <mergeCell ref="IHO29:IHR29"/>
    <mergeCell ref="IHS29:IHV29"/>
    <mergeCell ref="IHW29:IHZ29"/>
    <mergeCell ref="IIA29:IID29"/>
    <mergeCell ref="IIE29:IIH29"/>
    <mergeCell ref="IRO29:IRR29"/>
    <mergeCell ref="IRS29:IRV29"/>
    <mergeCell ref="IRW29:IRZ29"/>
    <mergeCell ref="ISA29:ISD29"/>
    <mergeCell ref="ISE29:ISH29"/>
    <mergeCell ref="IQU29:IQX29"/>
    <mergeCell ref="IQY29:IRB29"/>
    <mergeCell ref="IRC29:IRF29"/>
    <mergeCell ref="IRG29:IRJ29"/>
    <mergeCell ref="IRK29:IRN29"/>
    <mergeCell ref="IQA29:IQD29"/>
    <mergeCell ref="IQE29:IQH29"/>
    <mergeCell ref="IQI29:IQL29"/>
    <mergeCell ref="IQM29:IQP29"/>
    <mergeCell ref="IQQ29:IQT29"/>
    <mergeCell ref="IPG29:IPJ29"/>
    <mergeCell ref="IPK29:IPN29"/>
    <mergeCell ref="IPO29:IPR29"/>
    <mergeCell ref="IPS29:IPV29"/>
    <mergeCell ref="IPW29:IPZ29"/>
    <mergeCell ref="IOM29:IOP29"/>
    <mergeCell ref="IOQ29:IOT29"/>
    <mergeCell ref="IOU29:IOX29"/>
    <mergeCell ref="IOY29:IPB29"/>
    <mergeCell ref="IPC29:IPF29"/>
    <mergeCell ref="INS29:INV29"/>
    <mergeCell ref="INW29:INZ29"/>
    <mergeCell ref="IOA29:IOD29"/>
    <mergeCell ref="IOE29:IOH29"/>
    <mergeCell ref="IOI29:IOL29"/>
    <mergeCell ref="IMY29:INB29"/>
    <mergeCell ref="INC29:INF29"/>
    <mergeCell ref="ING29:INJ29"/>
    <mergeCell ref="INK29:INN29"/>
    <mergeCell ref="INO29:INR29"/>
    <mergeCell ref="IWY29:IXB29"/>
    <mergeCell ref="IXC29:IXF29"/>
    <mergeCell ref="IXG29:IXJ29"/>
    <mergeCell ref="IXK29:IXN29"/>
    <mergeCell ref="IXO29:IXR29"/>
    <mergeCell ref="IWE29:IWH29"/>
    <mergeCell ref="IWI29:IWL29"/>
    <mergeCell ref="IWM29:IWP29"/>
    <mergeCell ref="IWQ29:IWT29"/>
    <mergeCell ref="IWU29:IWX29"/>
    <mergeCell ref="IVK29:IVN29"/>
    <mergeCell ref="IVO29:IVR29"/>
    <mergeCell ref="IVS29:IVV29"/>
    <mergeCell ref="IVW29:IVZ29"/>
    <mergeCell ref="IWA29:IWD29"/>
    <mergeCell ref="IUQ29:IUT29"/>
    <mergeCell ref="IUU29:IUX29"/>
    <mergeCell ref="IUY29:IVB29"/>
    <mergeCell ref="IVC29:IVF29"/>
    <mergeCell ref="IVG29:IVJ29"/>
    <mergeCell ref="ITW29:ITZ29"/>
    <mergeCell ref="IUA29:IUD29"/>
    <mergeCell ref="IUE29:IUH29"/>
    <mergeCell ref="IUI29:IUL29"/>
    <mergeCell ref="IUM29:IUP29"/>
    <mergeCell ref="ITC29:ITF29"/>
    <mergeCell ref="ITG29:ITJ29"/>
    <mergeCell ref="ITK29:ITN29"/>
    <mergeCell ref="ITO29:ITR29"/>
    <mergeCell ref="ITS29:ITV29"/>
    <mergeCell ref="ISI29:ISL29"/>
    <mergeCell ref="ISM29:ISP29"/>
    <mergeCell ref="ISQ29:IST29"/>
    <mergeCell ref="ISU29:ISX29"/>
    <mergeCell ref="ISY29:ITB29"/>
    <mergeCell ref="JCI29:JCL29"/>
    <mergeCell ref="JCM29:JCP29"/>
    <mergeCell ref="JCQ29:JCT29"/>
    <mergeCell ref="JCU29:JCX29"/>
    <mergeCell ref="JCY29:JDB29"/>
    <mergeCell ref="JBO29:JBR29"/>
    <mergeCell ref="JBS29:JBV29"/>
    <mergeCell ref="JBW29:JBZ29"/>
    <mergeCell ref="JCA29:JCD29"/>
    <mergeCell ref="JCE29:JCH29"/>
    <mergeCell ref="JAU29:JAX29"/>
    <mergeCell ref="JAY29:JBB29"/>
    <mergeCell ref="JBC29:JBF29"/>
    <mergeCell ref="JBG29:JBJ29"/>
    <mergeCell ref="JBK29:JBN29"/>
    <mergeCell ref="JAA29:JAD29"/>
    <mergeCell ref="JAE29:JAH29"/>
    <mergeCell ref="JAI29:JAL29"/>
    <mergeCell ref="JAM29:JAP29"/>
    <mergeCell ref="JAQ29:JAT29"/>
    <mergeCell ref="IZG29:IZJ29"/>
    <mergeCell ref="IZK29:IZN29"/>
    <mergeCell ref="IZO29:IZR29"/>
    <mergeCell ref="IZS29:IZV29"/>
    <mergeCell ref="IZW29:IZZ29"/>
    <mergeCell ref="IYM29:IYP29"/>
    <mergeCell ref="IYQ29:IYT29"/>
    <mergeCell ref="IYU29:IYX29"/>
    <mergeCell ref="IYY29:IZB29"/>
    <mergeCell ref="IZC29:IZF29"/>
    <mergeCell ref="IXS29:IXV29"/>
    <mergeCell ref="IXW29:IXZ29"/>
    <mergeCell ref="IYA29:IYD29"/>
    <mergeCell ref="IYE29:IYH29"/>
    <mergeCell ref="IYI29:IYL29"/>
    <mergeCell ref="JHS29:JHV29"/>
    <mergeCell ref="JHW29:JHZ29"/>
    <mergeCell ref="JIA29:JID29"/>
    <mergeCell ref="JIE29:JIH29"/>
    <mergeCell ref="JII29:JIL29"/>
    <mergeCell ref="JGY29:JHB29"/>
    <mergeCell ref="JHC29:JHF29"/>
    <mergeCell ref="JHG29:JHJ29"/>
    <mergeCell ref="JHK29:JHN29"/>
    <mergeCell ref="JHO29:JHR29"/>
    <mergeCell ref="JGE29:JGH29"/>
    <mergeCell ref="JGI29:JGL29"/>
    <mergeCell ref="JGM29:JGP29"/>
    <mergeCell ref="JGQ29:JGT29"/>
    <mergeCell ref="JGU29:JGX29"/>
    <mergeCell ref="JFK29:JFN29"/>
    <mergeCell ref="JFO29:JFR29"/>
    <mergeCell ref="JFS29:JFV29"/>
    <mergeCell ref="JFW29:JFZ29"/>
    <mergeCell ref="JGA29:JGD29"/>
    <mergeCell ref="JEQ29:JET29"/>
    <mergeCell ref="JEU29:JEX29"/>
    <mergeCell ref="JEY29:JFB29"/>
    <mergeCell ref="JFC29:JFF29"/>
    <mergeCell ref="JFG29:JFJ29"/>
    <mergeCell ref="JDW29:JDZ29"/>
    <mergeCell ref="JEA29:JED29"/>
    <mergeCell ref="JEE29:JEH29"/>
    <mergeCell ref="JEI29:JEL29"/>
    <mergeCell ref="JEM29:JEP29"/>
    <mergeCell ref="JDC29:JDF29"/>
    <mergeCell ref="JDG29:JDJ29"/>
    <mergeCell ref="JDK29:JDN29"/>
    <mergeCell ref="JDO29:JDR29"/>
    <mergeCell ref="JDS29:JDV29"/>
    <mergeCell ref="JNC29:JNF29"/>
    <mergeCell ref="JNG29:JNJ29"/>
    <mergeCell ref="JNK29:JNN29"/>
    <mergeCell ref="JNO29:JNR29"/>
    <mergeCell ref="JNS29:JNV29"/>
    <mergeCell ref="JMI29:JML29"/>
    <mergeCell ref="JMM29:JMP29"/>
    <mergeCell ref="JMQ29:JMT29"/>
    <mergeCell ref="JMU29:JMX29"/>
    <mergeCell ref="JMY29:JNB29"/>
    <mergeCell ref="JLO29:JLR29"/>
    <mergeCell ref="JLS29:JLV29"/>
    <mergeCell ref="JLW29:JLZ29"/>
    <mergeCell ref="JMA29:JMD29"/>
    <mergeCell ref="JME29:JMH29"/>
    <mergeCell ref="JKU29:JKX29"/>
    <mergeCell ref="JKY29:JLB29"/>
    <mergeCell ref="JLC29:JLF29"/>
    <mergeCell ref="JLG29:JLJ29"/>
    <mergeCell ref="JLK29:JLN29"/>
    <mergeCell ref="JKA29:JKD29"/>
    <mergeCell ref="JKE29:JKH29"/>
    <mergeCell ref="JKI29:JKL29"/>
    <mergeCell ref="JKM29:JKP29"/>
    <mergeCell ref="JKQ29:JKT29"/>
    <mergeCell ref="JJG29:JJJ29"/>
    <mergeCell ref="JJK29:JJN29"/>
    <mergeCell ref="JJO29:JJR29"/>
    <mergeCell ref="JJS29:JJV29"/>
    <mergeCell ref="JJW29:JJZ29"/>
    <mergeCell ref="JIM29:JIP29"/>
    <mergeCell ref="JIQ29:JIT29"/>
    <mergeCell ref="JIU29:JIX29"/>
    <mergeCell ref="JIY29:JJB29"/>
    <mergeCell ref="JJC29:JJF29"/>
    <mergeCell ref="JSM29:JSP29"/>
    <mergeCell ref="JSQ29:JST29"/>
    <mergeCell ref="JSU29:JSX29"/>
    <mergeCell ref="JSY29:JTB29"/>
    <mergeCell ref="JTC29:JTF29"/>
    <mergeCell ref="JRS29:JRV29"/>
    <mergeCell ref="JRW29:JRZ29"/>
    <mergeCell ref="JSA29:JSD29"/>
    <mergeCell ref="JSE29:JSH29"/>
    <mergeCell ref="JSI29:JSL29"/>
    <mergeCell ref="JQY29:JRB29"/>
    <mergeCell ref="JRC29:JRF29"/>
    <mergeCell ref="JRG29:JRJ29"/>
    <mergeCell ref="JRK29:JRN29"/>
    <mergeCell ref="JRO29:JRR29"/>
    <mergeCell ref="JQE29:JQH29"/>
    <mergeCell ref="JQI29:JQL29"/>
    <mergeCell ref="JQM29:JQP29"/>
    <mergeCell ref="JQQ29:JQT29"/>
    <mergeCell ref="JQU29:JQX29"/>
    <mergeCell ref="JPK29:JPN29"/>
    <mergeCell ref="JPO29:JPR29"/>
    <mergeCell ref="JPS29:JPV29"/>
    <mergeCell ref="JPW29:JPZ29"/>
    <mergeCell ref="JQA29:JQD29"/>
    <mergeCell ref="JOQ29:JOT29"/>
    <mergeCell ref="JOU29:JOX29"/>
    <mergeCell ref="JOY29:JPB29"/>
    <mergeCell ref="JPC29:JPF29"/>
    <mergeCell ref="JPG29:JPJ29"/>
    <mergeCell ref="JNW29:JNZ29"/>
    <mergeCell ref="JOA29:JOD29"/>
    <mergeCell ref="JOE29:JOH29"/>
    <mergeCell ref="JOI29:JOL29"/>
    <mergeCell ref="JOM29:JOP29"/>
    <mergeCell ref="JXW29:JXZ29"/>
    <mergeCell ref="JYA29:JYD29"/>
    <mergeCell ref="JYE29:JYH29"/>
    <mergeCell ref="JYI29:JYL29"/>
    <mergeCell ref="JYM29:JYP29"/>
    <mergeCell ref="JXC29:JXF29"/>
    <mergeCell ref="JXG29:JXJ29"/>
    <mergeCell ref="JXK29:JXN29"/>
    <mergeCell ref="JXO29:JXR29"/>
    <mergeCell ref="JXS29:JXV29"/>
    <mergeCell ref="JWI29:JWL29"/>
    <mergeCell ref="JWM29:JWP29"/>
    <mergeCell ref="JWQ29:JWT29"/>
    <mergeCell ref="JWU29:JWX29"/>
    <mergeCell ref="JWY29:JXB29"/>
    <mergeCell ref="JVO29:JVR29"/>
    <mergeCell ref="JVS29:JVV29"/>
    <mergeCell ref="JVW29:JVZ29"/>
    <mergeCell ref="JWA29:JWD29"/>
    <mergeCell ref="JWE29:JWH29"/>
    <mergeCell ref="JUU29:JUX29"/>
    <mergeCell ref="JUY29:JVB29"/>
    <mergeCell ref="JVC29:JVF29"/>
    <mergeCell ref="JVG29:JVJ29"/>
    <mergeCell ref="JVK29:JVN29"/>
    <mergeCell ref="JUA29:JUD29"/>
    <mergeCell ref="JUE29:JUH29"/>
    <mergeCell ref="JUI29:JUL29"/>
    <mergeCell ref="JUM29:JUP29"/>
    <mergeCell ref="JUQ29:JUT29"/>
    <mergeCell ref="JTG29:JTJ29"/>
    <mergeCell ref="JTK29:JTN29"/>
    <mergeCell ref="JTO29:JTR29"/>
    <mergeCell ref="JTS29:JTV29"/>
    <mergeCell ref="JTW29:JTZ29"/>
    <mergeCell ref="KDG29:KDJ29"/>
    <mergeCell ref="KDK29:KDN29"/>
    <mergeCell ref="KDO29:KDR29"/>
    <mergeCell ref="KDS29:KDV29"/>
    <mergeCell ref="KDW29:KDZ29"/>
    <mergeCell ref="KCM29:KCP29"/>
    <mergeCell ref="KCQ29:KCT29"/>
    <mergeCell ref="KCU29:KCX29"/>
    <mergeCell ref="KCY29:KDB29"/>
    <mergeCell ref="KDC29:KDF29"/>
    <mergeCell ref="KBS29:KBV29"/>
    <mergeCell ref="KBW29:KBZ29"/>
    <mergeCell ref="KCA29:KCD29"/>
    <mergeCell ref="KCE29:KCH29"/>
    <mergeCell ref="KCI29:KCL29"/>
    <mergeCell ref="KAY29:KBB29"/>
    <mergeCell ref="KBC29:KBF29"/>
    <mergeCell ref="KBG29:KBJ29"/>
    <mergeCell ref="KBK29:KBN29"/>
    <mergeCell ref="KBO29:KBR29"/>
    <mergeCell ref="KAE29:KAH29"/>
    <mergeCell ref="KAI29:KAL29"/>
    <mergeCell ref="KAM29:KAP29"/>
    <mergeCell ref="KAQ29:KAT29"/>
    <mergeCell ref="KAU29:KAX29"/>
    <mergeCell ref="JZK29:JZN29"/>
    <mergeCell ref="JZO29:JZR29"/>
    <mergeCell ref="JZS29:JZV29"/>
    <mergeCell ref="JZW29:JZZ29"/>
    <mergeCell ref="KAA29:KAD29"/>
    <mergeCell ref="JYQ29:JYT29"/>
    <mergeCell ref="JYU29:JYX29"/>
    <mergeCell ref="JYY29:JZB29"/>
    <mergeCell ref="JZC29:JZF29"/>
    <mergeCell ref="JZG29:JZJ29"/>
    <mergeCell ref="KIQ29:KIT29"/>
    <mergeCell ref="KIU29:KIX29"/>
    <mergeCell ref="KIY29:KJB29"/>
    <mergeCell ref="KJC29:KJF29"/>
    <mergeCell ref="KJG29:KJJ29"/>
    <mergeCell ref="KHW29:KHZ29"/>
    <mergeCell ref="KIA29:KID29"/>
    <mergeCell ref="KIE29:KIH29"/>
    <mergeCell ref="KII29:KIL29"/>
    <mergeCell ref="KIM29:KIP29"/>
    <mergeCell ref="KHC29:KHF29"/>
    <mergeCell ref="KHG29:KHJ29"/>
    <mergeCell ref="KHK29:KHN29"/>
    <mergeCell ref="KHO29:KHR29"/>
    <mergeCell ref="KHS29:KHV29"/>
    <mergeCell ref="KGI29:KGL29"/>
    <mergeCell ref="KGM29:KGP29"/>
    <mergeCell ref="KGQ29:KGT29"/>
    <mergeCell ref="KGU29:KGX29"/>
    <mergeCell ref="KGY29:KHB29"/>
    <mergeCell ref="KFO29:KFR29"/>
    <mergeCell ref="KFS29:KFV29"/>
    <mergeCell ref="KFW29:KFZ29"/>
    <mergeCell ref="KGA29:KGD29"/>
    <mergeCell ref="KGE29:KGH29"/>
    <mergeCell ref="KEU29:KEX29"/>
    <mergeCell ref="KEY29:KFB29"/>
    <mergeCell ref="KFC29:KFF29"/>
    <mergeCell ref="KFG29:KFJ29"/>
    <mergeCell ref="KFK29:KFN29"/>
    <mergeCell ref="KEA29:KED29"/>
    <mergeCell ref="KEE29:KEH29"/>
    <mergeCell ref="KEI29:KEL29"/>
    <mergeCell ref="KEM29:KEP29"/>
    <mergeCell ref="KEQ29:KET29"/>
    <mergeCell ref="KOA29:KOD29"/>
    <mergeCell ref="KOE29:KOH29"/>
    <mergeCell ref="KOI29:KOL29"/>
    <mergeCell ref="KOM29:KOP29"/>
    <mergeCell ref="KOQ29:KOT29"/>
    <mergeCell ref="KNG29:KNJ29"/>
    <mergeCell ref="KNK29:KNN29"/>
    <mergeCell ref="KNO29:KNR29"/>
    <mergeCell ref="KNS29:KNV29"/>
    <mergeCell ref="KNW29:KNZ29"/>
    <mergeCell ref="KMM29:KMP29"/>
    <mergeCell ref="KMQ29:KMT29"/>
    <mergeCell ref="KMU29:KMX29"/>
    <mergeCell ref="KMY29:KNB29"/>
    <mergeCell ref="KNC29:KNF29"/>
    <mergeCell ref="KLS29:KLV29"/>
    <mergeCell ref="KLW29:KLZ29"/>
    <mergeCell ref="KMA29:KMD29"/>
    <mergeCell ref="KME29:KMH29"/>
    <mergeCell ref="KMI29:KML29"/>
    <mergeCell ref="KKY29:KLB29"/>
    <mergeCell ref="KLC29:KLF29"/>
    <mergeCell ref="KLG29:KLJ29"/>
    <mergeCell ref="KLK29:KLN29"/>
    <mergeCell ref="KLO29:KLR29"/>
    <mergeCell ref="KKE29:KKH29"/>
    <mergeCell ref="KKI29:KKL29"/>
    <mergeCell ref="KKM29:KKP29"/>
    <mergeCell ref="KKQ29:KKT29"/>
    <mergeCell ref="KKU29:KKX29"/>
    <mergeCell ref="KJK29:KJN29"/>
    <mergeCell ref="KJO29:KJR29"/>
    <mergeCell ref="KJS29:KJV29"/>
    <mergeCell ref="KJW29:KJZ29"/>
    <mergeCell ref="KKA29:KKD29"/>
    <mergeCell ref="KTK29:KTN29"/>
    <mergeCell ref="KTO29:KTR29"/>
    <mergeCell ref="KTS29:KTV29"/>
    <mergeCell ref="KTW29:KTZ29"/>
    <mergeCell ref="KUA29:KUD29"/>
    <mergeCell ref="KSQ29:KST29"/>
    <mergeCell ref="KSU29:KSX29"/>
    <mergeCell ref="KSY29:KTB29"/>
    <mergeCell ref="KTC29:KTF29"/>
    <mergeCell ref="KTG29:KTJ29"/>
    <mergeCell ref="KRW29:KRZ29"/>
    <mergeCell ref="KSA29:KSD29"/>
    <mergeCell ref="KSE29:KSH29"/>
    <mergeCell ref="KSI29:KSL29"/>
    <mergeCell ref="KSM29:KSP29"/>
    <mergeCell ref="KRC29:KRF29"/>
    <mergeCell ref="KRG29:KRJ29"/>
    <mergeCell ref="KRK29:KRN29"/>
    <mergeCell ref="KRO29:KRR29"/>
    <mergeCell ref="KRS29:KRV29"/>
    <mergeCell ref="KQI29:KQL29"/>
    <mergeCell ref="KQM29:KQP29"/>
    <mergeCell ref="KQQ29:KQT29"/>
    <mergeCell ref="KQU29:KQX29"/>
    <mergeCell ref="KQY29:KRB29"/>
    <mergeCell ref="KPO29:KPR29"/>
    <mergeCell ref="KPS29:KPV29"/>
    <mergeCell ref="KPW29:KPZ29"/>
    <mergeCell ref="KQA29:KQD29"/>
    <mergeCell ref="KQE29:KQH29"/>
    <mergeCell ref="KOU29:KOX29"/>
    <mergeCell ref="KOY29:KPB29"/>
    <mergeCell ref="KPC29:KPF29"/>
    <mergeCell ref="KPG29:KPJ29"/>
    <mergeCell ref="KPK29:KPN29"/>
    <mergeCell ref="KYU29:KYX29"/>
    <mergeCell ref="KYY29:KZB29"/>
    <mergeCell ref="KZC29:KZF29"/>
    <mergeCell ref="KZG29:KZJ29"/>
    <mergeCell ref="KZK29:KZN29"/>
    <mergeCell ref="KYA29:KYD29"/>
    <mergeCell ref="KYE29:KYH29"/>
    <mergeCell ref="KYI29:KYL29"/>
    <mergeCell ref="KYM29:KYP29"/>
    <mergeCell ref="KYQ29:KYT29"/>
    <mergeCell ref="KXG29:KXJ29"/>
    <mergeCell ref="KXK29:KXN29"/>
    <mergeCell ref="KXO29:KXR29"/>
    <mergeCell ref="KXS29:KXV29"/>
    <mergeCell ref="KXW29:KXZ29"/>
    <mergeCell ref="KWM29:KWP29"/>
    <mergeCell ref="KWQ29:KWT29"/>
    <mergeCell ref="KWU29:KWX29"/>
    <mergeCell ref="KWY29:KXB29"/>
    <mergeCell ref="KXC29:KXF29"/>
    <mergeCell ref="KVS29:KVV29"/>
    <mergeCell ref="KVW29:KVZ29"/>
    <mergeCell ref="KWA29:KWD29"/>
    <mergeCell ref="KWE29:KWH29"/>
    <mergeCell ref="KWI29:KWL29"/>
    <mergeCell ref="KUY29:KVB29"/>
    <mergeCell ref="KVC29:KVF29"/>
    <mergeCell ref="KVG29:KVJ29"/>
    <mergeCell ref="KVK29:KVN29"/>
    <mergeCell ref="KVO29:KVR29"/>
    <mergeCell ref="KUE29:KUH29"/>
    <mergeCell ref="KUI29:KUL29"/>
    <mergeCell ref="KUM29:KUP29"/>
    <mergeCell ref="KUQ29:KUT29"/>
    <mergeCell ref="KUU29:KUX29"/>
    <mergeCell ref="LEE29:LEH29"/>
    <mergeCell ref="LEI29:LEL29"/>
    <mergeCell ref="LEM29:LEP29"/>
    <mergeCell ref="LEQ29:LET29"/>
    <mergeCell ref="LEU29:LEX29"/>
    <mergeCell ref="LDK29:LDN29"/>
    <mergeCell ref="LDO29:LDR29"/>
    <mergeCell ref="LDS29:LDV29"/>
    <mergeCell ref="LDW29:LDZ29"/>
    <mergeCell ref="LEA29:LED29"/>
    <mergeCell ref="LCQ29:LCT29"/>
    <mergeCell ref="LCU29:LCX29"/>
    <mergeCell ref="LCY29:LDB29"/>
    <mergeCell ref="LDC29:LDF29"/>
    <mergeCell ref="LDG29:LDJ29"/>
    <mergeCell ref="LBW29:LBZ29"/>
    <mergeCell ref="LCA29:LCD29"/>
    <mergeCell ref="LCE29:LCH29"/>
    <mergeCell ref="LCI29:LCL29"/>
    <mergeCell ref="LCM29:LCP29"/>
    <mergeCell ref="LBC29:LBF29"/>
    <mergeCell ref="LBG29:LBJ29"/>
    <mergeCell ref="LBK29:LBN29"/>
    <mergeCell ref="LBO29:LBR29"/>
    <mergeCell ref="LBS29:LBV29"/>
    <mergeCell ref="LAI29:LAL29"/>
    <mergeCell ref="LAM29:LAP29"/>
    <mergeCell ref="LAQ29:LAT29"/>
    <mergeCell ref="LAU29:LAX29"/>
    <mergeCell ref="LAY29:LBB29"/>
    <mergeCell ref="KZO29:KZR29"/>
    <mergeCell ref="KZS29:KZV29"/>
    <mergeCell ref="KZW29:KZZ29"/>
    <mergeCell ref="LAA29:LAD29"/>
    <mergeCell ref="LAE29:LAH29"/>
    <mergeCell ref="LJO29:LJR29"/>
    <mergeCell ref="LJS29:LJV29"/>
    <mergeCell ref="LJW29:LJZ29"/>
    <mergeCell ref="LKA29:LKD29"/>
    <mergeCell ref="LKE29:LKH29"/>
    <mergeCell ref="LIU29:LIX29"/>
    <mergeCell ref="LIY29:LJB29"/>
    <mergeCell ref="LJC29:LJF29"/>
    <mergeCell ref="LJG29:LJJ29"/>
    <mergeCell ref="LJK29:LJN29"/>
    <mergeCell ref="LIA29:LID29"/>
    <mergeCell ref="LIE29:LIH29"/>
    <mergeCell ref="LII29:LIL29"/>
    <mergeCell ref="LIM29:LIP29"/>
    <mergeCell ref="LIQ29:LIT29"/>
    <mergeCell ref="LHG29:LHJ29"/>
    <mergeCell ref="LHK29:LHN29"/>
    <mergeCell ref="LHO29:LHR29"/>
    <mergeCell ref="LHS29:LHV29"/>
    <mergeCell ref="LHW29:LHZ29"/>
    <mergeCell ref="LGM29:LGP29"/>
    <mergeCell ref="LGQ29:LGT29"/>
    <mergeCell ref="LGU29:LGX29"/>
    <mergeCell ref="LGY29:LHB29"/>
    <mergeCell ref="LHC29:LHF29"/>
    <mergeCell ref="LFS29:LFV29"/>
    <mergeCell ref="LFW29:LFZ29"/>
    <mergeCell ref="LGA29:LGD29"/>
    <mergeCell ref="LGE29:LGH29"/>
    <mergeCell ref="LGI29:LGL29"/>
    <mergeCell ref="LEY29:LFB29"/>
    <mergeCell ref="LFC29:LFF29"/>
    <mergeCell ref="LFG29:LFJ29"/>
    <mergeCell ref="LFK29:LFN29"/>
    <mergeCell ref="LFO29:LFR29"/>
    <mergeCell ref="LOY29:LPB29"/>
    <mergeCell ref="LPC29:LPF29"/>
    <mergeCell ref="LPG29:LPJ29"/>
    <mergeCell ref="LPK29:LPN29"/>
    <mergeCell ref="LPO29:LPR29"/>
    <mergeCell ref="LOE29:LOH29"/>
    <mergeCell ref="LOI29:LOL29"/>
    <mergeCell ref="LOM29:LOP29"/>
    <mergeCell ref="LOQ29:LOT29"/>
    <mergeCell ref="LOU29:LOX29"/>
    <mergeCell ref="LNK29:LNN29"/>
    <mergeCell ref="LNO29:LNR29"/>
    <mergeCell ref="LNS29:LNV29"/>
    <mergeCell ref="LNW29:LNZ29"/>
    <mergeCell ref="LOA29:LOD29"/>
    <mergeCell ref="LMQ29:LMT29"/>
    <mergeCell ref="LMU29:LMX29"/>
    <mergeCell ref="LMY29:LNB29"/>
    <mergeCell ref="LNC29:LNF29"/>
    <mergeCell ref="LNG29:LNJ29"/>
    <mergeCell ref="LLW29:LLZ29"/>
    <mergeCell ref="LMA29:LMD29"/>
    <mergeCell ref="LME29:LMH29"/>
    <mergeCell ref="LMI29:LML29"/>
    <mergeCell ref="LMM29:LMP29"/>
    <mergeCell ref="LLC29:LLF29"/>
    <mergeCell ref="LLG29:LLJ29"/>
    <mergeCell ref="LLK29:LLN29"/>
    <mergeCell ref="LLO29:LLR29"/>
    <mergeCell ref="LLS29:LLV29"/>
    <mergeCell ref="LKI29:LKL29"/>
    <mergeCell ref="LKM29:LKP29"/>
    <mergeCell ref="LKQ29:LKT29"/>
    <mergeCell ref="LKU29:LKX29"/>
    <mergeCell ref="LKY29:LLB29"/>
    <mergeCell ref="LUI29:LUL29"/>
    <mergeCell ref="LUM29:LUP29"/>
    <mergeCell ref="LUQ29:LUT29"/>
    <mergeCell ref="LUU29:LUX29"/>
    <mergeCell ref="LUY29:LVB29"/>
    <mergeCell ref="LTO29:LTR29"/>
    <mergeCell ref="LTS29:LTV29"/>
    <mergeCell ref="LTW29:LTZ29"/>
    <mergeCell ref="LUA29:LUD29"/>
    <mergeCell ref="LUE29:LUH29"/>
    <mergeCell ref="LSU29:LSX29"/>
    <mergeCell ref="LSY29:LTB29"/>
    <mergeCell ref="LTC29:LTF29"/>
    <mergeCell ref="LTG29:LTJ29"/>
    <mergeCell ref="LTK29:LTN29"/>
    <mergeCell ref="LSA29:LSD29"/>
    <mergeCell ref="LSE29:LSH29"/>
    <mergeCell ref="LSI29:LSL29"/>
    <mergeCell ref="LSM29:LSP29"/>
    <mergeCell ref="LSQ29:LST29"/>
    <mergeCell ref="LRG29:LRJ29"/>
    <mergeCell ref="LRK29:LRN29"/>
    <mergeCell ref="LRO29:LRR29"/>
    <mergeCell ref="LRS29:LRV29"/>
    <mergeCell ref="LRW29:LRZ29"/>
    <mergeCell ref="LQM29:LQP29"/>
    <mergeCell ref="LQQ29:LQT29"/>
    <mergeCell ref="LQU29:LQX29"/>
    <mergeCell ref="LQY29:LRB29"/>
    <mergeCell ref="LRC29:LRF29"/>
    <mergeCell ref="LPS29:LPV29"/>
    <mergeCell ref="LPW29:LPZ29"/>
    <mergeCell ref="LQA29:LQD29"/>
    <mergeCell ref="LQE29:LQH29"/>
    <mergeCell ref="LQI29:LQL29"/>
    <mergeCell ref="LZS29:LZV29"/>
    <mergeCell ref="LZW29:LZZ29"/>
    <mergeCell ref="MAA29:MAD29"/>
    <mergeCell ref="MAE29:MAH29"/>
    <mergeCell ref="MAI29:MAL29"/>
    <mergeCell ref="LYY29:LZB29"/>
    <mergeCell ref="LZC29:LZF29"/>
    <mergeCell ref="LZG29:LZJ29"/>
    <mergeCell ref="LZK29:LZN29"/>
    <mergeCell ref="LZO29:LZR29"/>
    <mergeCell ref="LYE29:LYH29"/>
    <mergeCell ref="LYI29:LYL29"/>
    <mergeCell ref="LYM29:LYP29"/>
    <mergeCell ref="LYQ29:LYT29"/>
    <mergeCell ref="LYU29:LYX29"/>
    <mergeCell ref="LXK29:LXN29"/>
    <mergeCell ref="LXO29:LXR29"/>
    <mergeCell ref="LXS29:LXV29"/>
    <mergeCell ref="LXW29:LXZ29"/>
    <mergeCell ref="LYA29:LYD29"/>
    <mergeCell ref="LWQ29:LWT29"/>
    <mergeCell ref="LWU29:LWX29"/>
    <mergeCell ref="LWY29:LXB29"/>
    <mergeCell ref="LXC29:LXF29"/>
    <mergeCell ref="LXG29:LXJ29"/>
    <mergeCell ref="LVW29:LVZ29"/>
    <mergeCell ref="LWA29:LWD29"/>
    <mergeCell ref="LWE29:LWH29"/>
    <mergeCell ref="LWI29:LWL29"/>
    <mergeCell ref="LWM29:LWP29"/>
    <mergeCell ref="LVC29:LVF29"/>
    <mergeCell ref="LVG29:LVJ29"/>
    <mergeCell ref="LVK29:LVN29"/>
    <mergeCell ref="LVO29:LVR29"/>
    <mergeCell ref="LVS29:LVV29"/>
    <mergeCell ref="MFC29:MFF29"/>
    <mergeCell ref="MFG29:MFJ29"/>
    <mergeCell ref="MFK29:MFN29"/>
    <mergeCell ref="MFO29:MFR29"/>
    <mergeCell ref="MFS29:MFV29"/>
    <mergeCell ref="MEI29:MEL29"/>
    <mergeCell ref="MEM29:MEP29"/>
    <mergeCell ref="MEQ29:MET29"/>
    <mergeCell ref="MEU29:MEX29"/>
    <mergeCell ref="MEY29:MFB29"/>
    <mergeCell ref="MDO29:MDR29"/>
    <mergeCell ref="MDS29:MDV29"/>
    <mergeCell ref="MDW29:MDZ29"/>
    <mergeCell ref="MEA29:MED29"/>
    <mergeCell ref="MEE29:MEH29"/>
    <mergeCell ref="MCU29:MCX29"/>
    <mergeCell ref="MCY29:MDB29"/>
    <mergeCell ref="MDC29:MDF29"/>
    <mergeCell ref="MDG29:MDJ29"/>
    <mergeCell ref="MDK29:MDN29"/>
    <mergeCell ref="MCA29:MCD29"/>
    <mergeCell ref="MCE29:MCH29"/>
    <mergeCell ref="MCI29:MCL29"/>
    <mergeCell ref="MCM29:MCP29"/>
    <mergeCell ref="MCQ29:MCT29"/>
    <mergeCell ref="MBG29:MBJ29"/>
    <mergeCell ref="MBK29:MBN29"/>
    <mergeCell ref="MBO29:MBR29"/>
    <mergeCell ref="MBS29:MBV29"/>
    <mergeCell ref="MBW29:MBZ29"/>
    <mergeCell ref="MAM29:MAP29"/>
    <mergeCell ref="MAQ29:MAT29"/>
    <mergeCell ref="MAU29:MAX29"/>
    <mergeCell ref="MAY29:MBB29"/>
    <mergeCell ref="MBC29:MBF29"/>
    <mergeCell ref="MKM29:MKP29"/>
    <mergeCell ref="MKQ29:MKT29"/>
    <mergeCell ref="MKU29:MKX29"/>
    <mergeCell ref="MKY29:MLB29"/>
    <mergeCell ref="MLC29:MLF29"/>
    <mergeCell ref="MJS29:MJV29"/>
    <mergeCell ref="MJW29:MJZ29"/>
    <mergeCell ref="MKA29:MKD29"/>
    <mergeCell ref="MKE29:MKH29"/>
    <mergeCell ref="MKI29:MKL29"/>
    <mergeCell ref="MIY29:MJB29"/>
    <mergeCell ref="MJC29:MJF29"/>
    <mergeCell ref="MJG29:MJJ29"/>
    <mergeCell ref="MJK29:MJN29"/>
    <mergeCell ref="MJO29:MJR29"/>
    <mergeCell ref="MIE29:MIH29"/>
    <mergeCell ref="MII29:MIL29"/>
    <mergeCell ref="MIM29:MIP29"/>
    <mergeCell ref="MIQ29:MIT29"/>
    <mergeCell ref="MIU29:MIX29"/>
    <mergeCell ref="MHK29:MHN29"/>
    <mergeCell ref="MHO29:MHR29"/>
    <mergeCell ref="MHS29:MHV29"/>
    <mergeCell ref="MHW29:MHZ29"/>
    <mergeCell ref="MIA29:MID29"/>
    <mergeCell ref="MGQ29:MGT29"/>
    <mergeCell ref="MGU29:MGX29"/>
    <mergeCell ref="MGY29:MHB29"/>
    <mergeCell ref="MHC29:MHF29"/>
    <mergeCell ref="MHG29:MHJ29"/>
    <mergeCell ref="MFW29:MFZ29"/>
    <mergeCell ref="MGA29:MGD29"/>
    <mergeCell ref="MGE29:MGH29"/>
    <mergeCell ref="MGI29:MGL29"/>
    <mergeCell ref="MGM29:MGP29"/>
    <mergeCell ref="MPW29:MPZ29"/>
    <mergeCell ref="MQA29:MQD29"/>
    <mergeCell ref="MQE29:MQH29"/>
    <mergeCell ref="MQI29:MQL29"/>
    <mergeCell ref="MQM29:MQP29"/>
    <mergeCell ref="MPC29:MPF29"/>
    <mergeCell ref="MPG29:MPJ29"/>
    <mergeCell ref="MPK29:MPN29"/>
    <mergeCell ref="MPO29:MPR29"/>
    <mergeCell ref="MPS29:MPV29"/>
    <mergeCell ref="MOI29:MOL29"/>
    <mergeCell ref="MOM29:MOP29"/>
    <mergeCell ref="MOQ29:MOT29"/>
    <mergeCell ref="MOU29:MOX29"/>
    <mergeCell ref="MOY29:MPB29"/>
    <mergeCell ref="MNO29:MNR29"/>
    <mergeCell ref="MNS29:MNV29"/>
    <mergeCell ref="MNW29:MNZ29"/>
    <mergeCell ref="MOA29:MOD29"/>
    <mergeCell ref="MOE29:MOH29"/>
    <mergeCell ref="MMU29:MMX29"/>
    <mergeCell ref="MMY29:MNB29"/>
    <mergeCell ref="MNC29:MNF29"/>
    <mergeCell ref="MNG29:MNJ29"/>
    <mergeCell ref="MNK29:MNN29"/>
    <mergeCell ref="MMA29:MMD29"/>
    <mergeCell ref="MME29:MMH29"/>
    <mergeCell ref="MMI29:MML29"/>
    <mergeCell ref="MMM29:MMP29"/>
    <mergeCell ref="MMQ29:MMT29"/>
    <mergeCell ref="MLG29:MLJ29"/>
    <mergeCell ref="MLK29:MLN29"/>
    <mergeCell ref="MLO29:MLR29"/>
    <mergeCell ref="MLS29:MLV29"/>
    <mergeCell ref="MLW29:MLZ29"/>
    <mergeCell ref="MVG29:MVJ29"/>
    <mergeCell ref="MVK29:MVN29"/>
    <mergeCell ref="MVO29:MVR29"/>
    <mergeCell ref="MVS29:MVV29"/>
    <mergeCell ref="MVW29:MVZ29"/>
    <mergeCell ref="MUM29:MUP29"/>
    <mergeCell ref="MUQ29:MUT29"/>
    <mergeCell ref="MUU29:MUX29"/>
    <mergeCell ref="MUY29:MVB29"/>
    <mergeCell ref="MVC29:MVF29"/>
    <mergeCell ref="MTS29:MTV29"/>
    <mergeCell ref="MTW29:MTZ29"/>
    <mergeCell ref="MUA29:MUD29"/>
    <mergeCell ref="MUE29:MUH29"/>
    <mergeCell ref="MUI29:MUL29"/>
    <mergeCell ref="MSY29:MTB29"/>
    <mergeCell ref="MTC29:MTF29"/>
    <mergeCell ref="MTG29:MTJ29"/>
    <mergeCell ref="MTK29:MTN29"/>
    <mergeCell ref="MTO29:MTR29"/>
    <mergeCell ref="MSE29:MSH29"/>
    <mergeCell ref="MSI29:MSL29"/>
    <mergeCell ref="MSM29:MSP29"/>
    <mergeCell ref="MSQ29:MST29"/>
    <mergeCell ref="MSU29:MSX29"/>
    <mergeCell ref="MRK29:MRN29"/>
    <mergeCell ref="MRO29:MRR29"/>
    <mergeCell ref="MRS29:MRV29"/>
    <mergeCell ref="MRW29:MRZ29"/>
    <mergeCell ref="MSA29:MSD29"/>
    <mergeCell ref="MQQ29:MQT29"/>
    <mergeCell ref="MQU29:MQX29"/>
    <mergeCell ref="MQY29:MRB29"/>
    <mergeCell ref="MRC29:MRF29"/>
    <mergeCell ref="MRG29:MRJ29"/>
    <mergeCell ref="NAQ29:NAT29"/>
    <mergeCell ref="NAU29:NAX29"/>
    <mergeCell ref="NAY29:NBB29"/>
    <mergeCell ref="NBC29:NBF29"/>
    <mergeCell ref="NBG29:NBJ29"/>
    <mergeCell ref="MZW29:MZZ29"/>
    <mergeCell ref="NAA29:NAD29"/>
    <mergeCell ref="NAE29:NAH29"/>
    <mergeCell ref="NAI29:NAL29"/>
    <mergeCell ref="NAM29:NAP29"/>
    <mergeCell ref="MZC29:MZF29"/>
    <mergeCell ref="MZG29:MZJ29"/>
    <mergeCell ref="MZK29:MZN29"/>
    <mergeCell ref="MZO29:MZR29"/>
    <mergeCell ref="MZS29:MZV29"/>
    <mergeCell ref="MYI29:MYL29"/>
    <mergeCell ref="MYM29:MYP29"/>
    <mergeCell ref="MYQ29:MYT29"/>
    <mergeCell ref="MYU29:MYX29"/>
    <mergeCell ref="MYY29:MZB29"/>
    <mergeCell ref="MXO29:MXR29"/>
    <mergeCell ref="MXS29:MXV29"/>
    <mergeCell ref="MXW29:MXZ29"/>
    <mergeCell ref="MYA29:MYD29"/>
    <mergeCell ref="MYE29:MYH29"/>
    <mergeCell ref="MWU29:MWX29"/>
    <mergeCell ref="MWY29:MXB29"/>
    <mergeCell ref="MXC29:MXF29"/>
    <mergeCell ref="MXG29:MXJ29"/>
    <mergeCell ref="MXK29:MXN29"/>
    <mergeCell ref="MWA29:MWD29"/>
    <mergeCell ref="MWE29:MWH29"/>
    <mergeCell ref="MWI29:MWL29"/>
    <mergeCell ref="MWM29:MWP29"/>
    <mergeCell ref="MWQ29:MWT29"/>
    <mergeCell ref="NGA29:NGD29"/>
    <mergeCell ref="NGE29:NGH29"/>
    <mergeCell ref="NGI29:NGL29"/>
    <mergeCell ref="NGM29:NGP29"/>
    <mergeCell ref="NGQ29:NGT29"/>
    <mergeCell ref="NFG29:NFJ29"/>
    <mergeCell ref="NFK29:NFN29"/>
    <mergeCell ref="NFO29:NFR29"/>
    <mergeCell ref="NFS29:NFV29"/>
    <mergeCell ref="NFW29:NFZ29"/>
    <mergeCell ref="NEM29:NEP29"/>
    <mergeCell ref="NEQ29:NET29"/>
    <mergeCell ref="NEU29:NEX29"/>
    <mergeCell ref="NEY29:NFB29"/>
    <mergeCell ref="NFC29:NFF29"/>
    <mergeCell ref="NDS29:NDV29"/>
    <mergeCell ref="NDW29:NDZ29"/>
    <mergeCell ref="NEA29:NED29"/>
    <mergeCell ref="NEE29:NEH29"/>
    <mergeCell ref="NEI29:NEL29"/>
    <mergeCell ref="NCY29:NDB29"/>
    <mergeCell ref="NDC29:NDF29"/>
    <mergeCell ref="NDG29:NDJ29"/>
    <mergeCell ref="NDK29:NDN29"/>
    <mergeCell ref="NDO29:NDR29"/>
    <mergeCell ref="NCE29:NCH29"/>
    <mergeCell ref="NCI29:NCL29"/>
    <mergeCell ref="NCM29:NCP29"/>
    <mergeCell ref="NCQ29:NCT29"/>
    <mergeCell ref="NCU29:NCX29"/>
    <mergeCell ref="NBK29:NBN29"/>
    <mergeCell ref="NBO29:NBR29"/>
    <mergeCell ref="NBS29:NBV29"/>
    <mergeCell ref="NBW29:NBZ29"/>
    <mergeCell ref="NCA29:NCD29"/>
    <mergeCell ref="NLK29:NLN29"/>
    <mergeCell ref="NLO29:NLR29"/>
    <mergeCell ref="NLS29:NLV29"/>
    <mergeCell ref="NLW29:NLZ29"/>
    <mergeCell ref="NMA29:NMD29"/>
    <mergeCell ref="NKQ29:NKT29"/>
    <mergeCell ref="NKU29:NKX29"/>
    <mergeCell ref="NKY29:NLB29"/>
    <mergeCell ref="NLC29:NLF29"/>
    <mergeCell ref="NLG29:NLJ29"/>
    <mergeCell ref="NJW29:NJZ29"/>
    <mergeCell ref="NKA29:NKD29"/>
    <mergeCell ref="NKE29:NKH29"/>
    <mergeCell ref="NKI29:NKL29"/>
    <mergeCell ref="NKM29:NKP29"/>
    <mergeCell ref="NJC29:NJF29"/>
    <mergeCell ref="NJG29:NJJ29"/>
    <mergeCell ref="NJK29:NJN29"/>
    <mergeCell ref="NJO29:NJR29"/>
    <mergeCell ref="NJS29:NJV29"/>
    <mergeCell ref="NII29:NIL29"/>
    <mergeCell ref="NIM29:NIP29"/>
    <mergeCell ref="NIQ29:NIT29"/>
    <mergeCell ref="NIU29:NIX29"/>
    <mergeCell ref="NIY29:NJB29"/>
    <mergeCell ref="NHO29:NHR29"/>
    <mergeCell ref="NHS29:NHV29"/>
    <mergeCell ref="NHW29:NHZ29"/>
    <mergeCell ref="NIA29:NID29"/>
    <mergeCell ref="NIE29:NIH29"/>
    <mergeCell ref="NGU29:NGX29"/>
    <mergeCell ref="NGY29:NHB29"/>
    <mergeCell ref="NHC29:NHF29"/>
    <mergeCell ref="NHG29:NHJ29"/>
    <mergeCell ref="NHK29:NHN29"/>
    <mergeCell ref="NQU29:NQX29"/>
    <mergeCell ref="NQY29:NRB29"/>
    <mergeCell ref="NRC29:NRF29"/>
    <mergeCell ref="NRG29:NRJ29"/>
    <mergeCell ref="NRK29:NRN29"/>
    <mergeCell ref="NQA29:NQD29"/>
    <mergeCell ref="NQE29:NQH29"/>
    <mergeCell ref="NQI29:NQL29"/>
    <mergeCell ref="NQM29:NQP29"/>
    <mergeCell ref="NQQ29:NQT29"/>
    <mergeCell ref="NPG29:NPJ29"/>
    <mergeCell ref="NPK29:NPN29"/>
    <mergeCell ref="NPO29:NPR29"/>
    <mergeCell ref="NPS29:NPV29"/>
    <mergeCell ref="NPW29:NPZ29"/>
    <mergeCell ref="NOM29:NOP29"/>
    <mergeCell ref="NOQ29:NOT29"/>
    <mergeCell ref="NOU29:NOX29"/>
    <mergeCell ref="NOY29:NPB29"/>
    <mergeCell ref="NPC29:NPF29"/>
    <mergeCell ref="NNS29:NNV29"/>
    <mergeCell ref="NNW29:NNZ29"/>
    <mergeCell ref="NOA29:NOD29"/>
    <mergeCell ref="NOE29:NOH29"/>
    <mergeCell ref="NOI29:NOL29"/>
    <mergeCell ref="NMY29:NNB29"/>
    <mergeCell ref="NNC29:NNF29"/>
    <mergeCell ref="NNG29:NNJ29"/>
    <mergeCell ref="NNK29:NNN29"/>
    <mergeCell ref="NNO29:NNR29"/>
    <mergeCell ref="NME29:NMH29"/>
    <mergeCell ref="NMI29:NML29"/>
    <mergeCell ref="NMM29:NMP29"/>
    <mergeCell ref="NMQ29:NMT29"/>
    <mergeCell ref="NMU29:NMX29"/>
    <mergeCell ref="NWE29:NWH29"/>
    <mergeCell ref="NWI29:NWL29"/>
    <mergeCell ref="NWM29:NWP29"/>
    <mergeCell ref="NWQ29:NWT29"/>
    <mergeCell ref="NWU29:NWX29"/>
    <mergeCell ref="NVK29:NVN29"/>
    <mergeCell ref="NVO29:NVR29"/>
    <mergeCell ref="NVS29:NVV29"/>
    <mergeCell ref="NVW29:NVZ29"/>
    <mergeCell ref="NWA29:NWD29"/>
    <mergeCell ref="NUQ29:NUT29"/>
    <mergeCell ref="NUU29:NUX29"/>
    <mergeCell ref="NUY29:NVB29"/>
    <mergeCell ref="NVC29:NVF29"/>
    <mergeCell ref="NVG29:NVJ29"/>
    <mergeCell ref="NTW29:NTZ29"/>
    <mergeCell ref="NUA29:NUD29"/>
    <mergeCell ref="NUE29:NUH29"/>
    <mergeCell ref="NUI29:NUL29"/>
    <mergeCell ref="NUM29:NUP29"/>
    <mergeCell ref="NTC29:NTF29"/>
    <mergeCell ref="NTG29:NTJ29"/>
    <mergeCell ref="NTK29:NTN29"/>
    <mergeCell ref="NTO29:NTR29"/>
    <mergeCell ref="NTS29:NTV29"/>
    <mergeCell ref="NSI29:NSL29"/>
    <mergeCell ref="NSM29:NSP29"/>
    <mergeCell ref="NSQ29:NST29"/>
    <mergeCell ref="NSU29:NSX29"/>
    <mergeCell ref="NSY29:NTB29"/>
    <mergeCell ref="NRO29:NRR29"/>
    <mergeCell ref="NRS29:NRV29"/>
    <mergeCell ref="NRW29:NRZ29"/>
    <mergeCell ref="NSA29:NSD29"/>
    <mergeCell ref="NSE29:NSH29"/>
    <mergeCell ref="OBO29:OBR29"/>
    <mergeCell ref="OBS29:OBV29"/>
    <mergeCell ref="OBW29:OBZ29"/>
    <mergeCell ref="OCA29:OCD29"/>
    <mergeCell ref="OCE29:OCH29"/>
    <mergeCell ref="OAU29:OAX29"/>
    <mergeCell ref="OAY29:OBB29"/>
    <mergeCell ref="OBC29:OBF29"/>
    <mergeCell ref="OBG29:OBJ29"/>
    <mergeCell ref="OBK29:OBN29"/>
    <mergeCell ref="OAA29:OAD29"/>
    <mergeCell ref="OAE29:OAH29"/>
    <mergeCell ref="OAI29:OAL29"/>
    <mergeCell ref="OAM29:OAP29"/>
    <mergeCell ref="OAQ29:OAT29"/>
    <mergeCell ref="NZG29:NZJ29"/>
    <mergeCell ref="NZK29:NZN29"/>
    <mergeCell ref="NZO29:NZR29"/>
    <mergeCell ref="NZS29:NZV29"/>
    <mergeCell ref="NZW29:NZZ29"/>
    <mergeCell ref="NYM29:NYP29"/>
    <mergeCell ref="NYQ29:NYT29"/>
    <mergeCell ref="NYU29:NYX29"/>
    <mergeCell ref="NYY29:NZB29"/>
    <mergeCell ref="NZC29:NZF29"/>
    <mergeCell ref="NXS29:NXV29"/>
    <mergeCell ref="NXW29:NXZ29"/>
    <mergeCell ref="NYA29:NYD29"/>
    <mergeCell ref="NYE29:NYH29"/>
    <mergeCell ref="NYI29:NYL29"/>
    <mergeCell ref="NWY29:NXB29"/>
    <mergeCell ref="NXC29:NXF29"/>
    <mergeCell ref="NXG29:NXJ29"/>
    <mergeCell ref="NXK29:NXN29"/>
    <mergeCell ref="NXO29:NXR29"/>
    <mergeCell ref="OGY29:OHB29"/>
    <mergeCell ref="OHC29:OHF29"/>
    <mergeCell ref="OHG29:OHJ29"/>
    <mergeCell ref="OHK29:OHN29"/>
    <mergeCell ref="OHO29:OHR29"/>
    <mergeCell ref="OGE29:OGH29"/>
    <mergeCell ref="OGI29:OGL29"/>
    <mergeCell ref="OGM29:OGP29"/>
    <mergeCell ref="OGQ29:OGT29"/>
    <mergeCell ref="OGU29:OGX29"/>
    <mergeCell ref="OFK29:OFN29"/>
    <mergeCell ref="OFO29:OFR29"/>
    <mergeCell ref="OFS29:OFV29"/>
    <mergeCell ref="OFW29:OFZ29"/>
    <mergeCell ref="OGA29:OGD29"/>
    <mergeCell ref="OEQ29:OET29"/>
    <mergeCell ref="OEU29:OEX29"/>
    <mergeCell ref="OEY29:OFB29"/>
    <mergeCell ref="OFC29:OFF29"/>
    <mergeCell ref="OFG29:OFJ29"/>
    <mergeCell ref="ODW29:ODZ29"/>
    <mergeCell ref="OEA29:OED29"/>
    <mergeCell ref="OEE29:OEH29"/>
    <mergeCell ref="OEI29:OEL29"/>
    <mergeCell ref="OEM29:OEP29"/>
    <mergeCell ref="ODC29:ODF29"/>
    <mergeCell ref="ODG29:ODJ29"/>
    <mergeCell ref="ODK29:ODN29"/>
    <mergeCell ref="ODO29:ODR29"/>
    <mergeCell ref="ODS29:ODV29"/>
    <mergeCell ref="OCI29:OCL29"/>
    <mergeCell ref="OCM29:OCP29"/>
    <mergeCell ref="OCQ29:OCT29"/>
    <mergeCell ref="OCU29:OCX29"/>
    <mergeCell ref="OCY29:ODB29"/>
    <mergeCell ref="OMI29:OML29"/>
    <mergeCell ref="OMM29:OMP29"/>
    <mergeCell ref="OMQ29:OMT29"/>
    <mergeCell ref="OMU29:OMX29"/>
    <mergeCell ref="OMY29:ONB29"/>
    <mergeCell ref="OLO29:OLR29"/>
    <mergeCell ref="OLS29:OLV29"/>
    <mergeCell ref="OLW29:OLZ29"/>
    <mergeCell ref="OMA29:OMD29"/>
    <mergeCell ref="OME29:OMH29"/>
    <mergeCell ref="OKU29:OKX29"/>
    <mergeCell ref="OKY29:OLB29"/>
    <mergeCell ref="OLC29:OLF29"/>
    <mergeCell ref="OLG29:OLJ29"/>
    <mergeCell ref="OLK29:OLN29"/>
    <mergeCell ref="OKA29:OKD29"/>
    <mergeCell ref="OKE29:OKH29"/>
    <mergeCell ref="OKI29:OKL29"/>
    <mergeCell ref="OKM29:OKP29"/>
    <mergeCell ref="OKQ29:OKT29"/>
    <mergeCell ref="OJG29:OJJ29"/>
    <mergeCell ref="OJK29:OJN29"/>
    <mergeCell ref="OJO29:OJR29"/>
    <mergeCell ref="OJS29:OJV29"/>
    <mergeCell ref="OJW29:OJZ29"/>
    <mergeCell ref="OIM29:OIP29"/>
    <mergeCell ref="OIQ29:OIT29"/>
    <mergeCell ref="OIU29:OIX29"/>
    <mergeCell ref="OIY29:OJB29"/>
    <mergeCell ref="OJC29:OJF29"/>
    <mergeCell ref="OHS29:OHV29"/>
    <mergeCell ref="OHW29:OHZ29"/>
    <mergeCell ref="OIA29:OID29"/>
    <mergeCell ref="OIE29:OIH29"/>
    <mergeCell ref="OII29:OIL29"/>
    <mergeCell ref="ORS29:ORV29"/>
    <mergeCell ref="ORW29:ORZ29"/>
    <mergeCell ref="OSA29:OSD29"/>
    <mergeCell ref="OSE29:OSH29"/>
    <mergeCell ref="OSI29:OSL29"/>
    <mergeCell ref="OQY29:ORB29"/>
    <mergeCell ref="ORC29:ORF29"/>
    <mergeCell ref="ORG29:ORJ29"/>
    <mergeCell ref="ORK29:ORN29"/>
    <mergeCell ref="ORO29:ORR29"/>
    <mergeCell ref="OQE29:OQH29"/>
    <mergeCell ref="OQI29:OQL29"/>
    <mergeCell ref="OQM29:OQP29"/>
    <mergeCell ref="OQQ29:OQT29"/>
    <mergeCell ref="OQU29:OQX29"/>
    <mergeCell ref="OPK29:OPN29"/>
    <mergeCell ref="OPO29:OPR29"/>
    <mergeCell ref="OPS29:OPV29"/>
    <mergeCell ref="OPW29:OPZ29"/>
    <mergeCell ref="OQA29:OQD29"/>
    <mergeCell ref="OOQ29:OOT29"/>
    <mergeCell ref="OOU29:OOX29"/>
    <mergeCell ref="OOY29:OPB29"/>
    <mergeCell ref="OPC29:OPF29"/>
    <mergeCell ref="OPG29:OPJ29"/>
    <mergeCell ref="ONW29:ONZ29"/>
    <mergeCell ref="OOA29:OOD29"/>
    <mergeCell ref="OOE29:OOH29"/>
    <mergeCell ref="OOI29:OOL29"/>
    <mergeCell ref="OOM29:OOP29"/>
    <mergeCell ref="ONC29:ONF29"/>
    <mergeCell ref="ONG29:ONJ29"/>
    <mergeCell ref="ONK29:ONN29"/>
    <mergeCell ref="ONO29:ONR29"/>
    <mergeCell ref="ONS29:ONV29"/>
    <mergeCell ref="OXC29:OXF29"/>
    <mergeCell ref="OXG29:OXJ29"/>
    <mergeCell ref="OXK29:OXN29"/>
    <mergeCell ref="OXO29:OXR29"/>
    <mergeCell ref="OXS29:OXV29"/>
    <mergeCell ref="OWI29:OWL29"/>
    <mergeCell ref="OWM29:OWP29"/>
    <mergeCell ref="OWQ29:OWT29"/>
    <mergeCell ref="OWU29:OWX29"/>
    <mergeCell ref="OWY29:OXB29"/>
    <mergeCell ref="OVO29:OVR29"/>
    <mergeCell ref="OVS29:OVV29"/>
    <mergeCell ref="OVW29:OVZ29"/>
    <mergeCell ref="OWA29:OWD29"/>
    <mergeCell ref="OWE29:OWH29"/>
    <mergeCell ref="OUU29:OUX29"/>
    <mergeCell ref="OUY29:OVB29"/>
    <mergeCell ref="OVC29:OVF29"/>
    <mergeCell ref="OVG29:OVJ29"/>
    <mergeCell ref="OVK29:OVN29"/>
    <mergeCell ref="OUA29:OUD29"/>
    <mergeCell ref="OUE29:OUH29"/>
    <mergeCell ref="OUI29:OUL29"/>
    <mergeCell ref="OUM29:OUP29"/>
    <mergeCell ref="OUQ29:OUT29"/>
    <mergeCell ref="OTG29:OTJ29"/>
    <mergeCell ref="OTK29:OTN29"/>
    <mergeCell ref="OTO29:OTR29"/>
    <mergeCell ref="OTS29:OTV29"/>
    <mergeCell ref="OTW29:OTZ29"/>
    <mergeCell ref="OSM29:OSP29"/>
    <mergeCell ref="OSQ29:OST29"/>
    <mergeCell ref="OSU29:OSX29"/>
    <mergeCell ref="OSY29:OTB29"/>
    <mergeCell ref="OTC29:OTF29"/>
    <mergeCell ref="PCM29:PCP29"/>
    <mergeCell ref="PCQ29:PCT29"/>
    <mergeCell ref="PCU29:PCX29"/>
    <mergeCell ref="PCY29:PDB29"/>
    <mergeCell ref="PDC29:PDF29"/>
    <mergeCell ref="PBS29:PBV29"/>
    <mergeCell ref="PBW29:PBZ29"/>
    <mergeCell ref="PCA29:PCD29"/>
    <mergeCell ref="PCE29:PCH29"/>
    <mergeCell ref="PCI29:PCL29"/>
    <mergeCell ref="PAY29:PBB29"/>
    <mergeCell ref="PBC29:PBF29"/>
    <mergeCell ref="PBG29:PBJ29"/>
    <mergeCell ref="PBK29:PBN29"/>
    <mergeCell ref="PBO29:PBR29"/>
    <mergeCell ref="PAE29:PAH29"/>
    <mergeCell ref="PAI29:PAL29"/>
    <mergeCell ref="PAM29:PAP29"/>
    <mergeCell ref="PAQ29:PAT29"/>
    <mergeCell ref="PAU29:PAX29"/>
    <mergeCell ref="OZK29:OZN29"/>
    <mergeCell ref="OZO29:OZR29"/>
    <mergeCell ref="OZS29:OZV29"/>
    <mergeCell ref="OZW29:OZZ29"/>
    <mergeCell ref="PAA29:PAD29"/>
    <mergeCell ref="OYQ29:OYT29"/>
    <mergeCell ref="OYU29:OYX29"/>
    <mergeCell ref="OYY29:OZB29"/>
    <mergeCell ref="OZC29:OZF29"/>
    <mergeCell ref="OZG29:OZJ29"/>
    <mergeCell ref="OXW29:OXZ29"/>
    <mergeCell ref="OYA29:OYD29"/>
    <mergeCell ref="OYE29:OYH29"/>
    <mergeCell ref="OYI29:OYL29"/>
    <mergeCell ref="OYM29:OYP29"/>
    <mergeCell ref="PHW29:PHZ29"/>
    <mergeCell ref="PIA29:PID29"/>
    <mergeCell ref="PIE29:PIH29"/>
    <mergeCell ref="PII29:PIL29"/>
    <mergeCell ref="PIM29:PIP29"/>
    <mergeCell ref="PHC29:PHF29"/>
    <mergeCell ref="PHG29:PHJ29"/>
    <mergeCell ref="PHK29:PHN29"/>
    <mergeCell ref="PHO29:PHR29"/>
    <mergeCell ref="PHS29:PHV29"/>
    <mergeCell ref="PGI29:PGL29"/>
    <mergeCell ref="PGM29:PGP29"/>
    <mergeCell ref="PGQ29:PGT29"/>
    <mergeCell ref="PGU29:PGX29"/>
    <mergeCell ref="PGY29:PHB29"/>
    <mergeCell ref="PFO29:PFR29"/>
    <mergeCell ref="PFS29:PFV29"/>
    <mergeCell ref="PFW29:PFZ29"/>
    <mergeCell ref="PGA29:PGD29"/>
    <mergeCell ref="PGE29:PGH29"/>
    <mergeCell ref="PEU29:PEX29"/>
    <mergeCell ref="PEY29:PFB29"/>
    <mergeCell ref="PFC29:PFF29"/>
    <mergeCell ref="PFG29:PFJ29"/>
    <mergeCell ref="PFK29:PFN29"/>
    <mergeCell ref="PEA29:PED29"/>
    <mergeCell ref="PEE29:PEH29"/>
    <mergeCell ref="PEI29:PEL29"/>
    <mergeCell ref="PEM29:PEP29"/>
    <mergeCell ref="PEQ29:PET29"/>
    <mergeCell ref="PDG29:PDJ29"/>
    <mergeCell ref="PDK29:PDN29"/>
    <mergeCell ref="PDO29:PDR29"/>
    <mergeCell ref="PDS29:PDV29"/>
    <mergeCell ref="PDW29:PDZ29"/>
    <mergeCell ref="PNG29:PNJ29"/>
    <mergeCell ref="PNK29:PNN29"/>
    <mergeCell ref="PNO29:PNR29"/>
    <mergeCell ref="PNS29:PNV29"/>
    <mergeCell ref="PNW29:PNZ29"/>
    <mergeCell ref="PMM29:PMP29"/>
    <mergeCell ref="PMQ29:PMT29"/>
    <mergeCell ref="PMU29:PMX29"/>
    <mergeCell ref="PMY29:PNB29"/>
    <mergeCell ref="PNC29:PNF29"/>
    <mergeCell ref="PLS29:PLV29"/>
    <mergeCell ref="PLW29:PLZ29"/>
    <mergeCell ref="PMA29:PMD29"/>
    <mergeCell ref="PME29:PMH29"/>
    <mergeCell ref="PMI29:PML29"/>
    <mergeCell ref="PKY29:PLB29"/>
    <mergeCell ref="PLC29:PLF29"/>
    <mergeCell ref="PLG29:PLJ29"/>
    <mergeCell ref="PLK29:PLN29"/>
    <mergeCell ref="PLO29:PLR29"/>
    <mergeCell ref="PKE29:PKH29"/>
    <mergeCell ref="PKI29:PKL29"/>
    <mergeCell ref="PKM29:PKP29"/>
    <mergeCell ref="PKQ29:PKT29"/>
    <mergeCell ref="PKU29:PKX29"/>
    <mergeCell ref="PJK29:PJN29"/>
    <mergeCell ref="PJO29:PJR29"/>
    <mergeCell ref="PJS29:PJV29"/>
    <mergeCell ref="PJW29:PJZ29"/>
    <mergeCell ref="PKA29:PKD29"/>
    <mergeCell ref="PIQ29:PIT29"/>
    <mergeCell ref="PIU29:PIX29"/>
    <mergeCell ref="PIY29:PJB29"/>
    <mergeCell ref="PJC29:PJF29"/>
    <mergeCell ref="PJG29:PJJ29"/>
    <mergeCell ref="PSQ29:PST29"/>
    <mergeCell ref="PSU29:PSX29"/>
    <mergeCell ref="PSY29:PTB29"/>
    <mergeCell ref="PTC29:PTF29"/>
    <mergeCell ref="PTG29:PTJ29"/>
    <mergeCell ref="PRW29:PRZ29"/>
    <mergeCell ref="PSA29:PSD29"/>
    <mergeCell ref="PSE29:PSH29"/>
    <mergeCell ref="PSI29:PSL29"/>
    <mergeCell ref="PSM29:PSP29"/>
    <mergeCell ref="PRC29:PRF29"/>
    <mergeCell ref="PRG29:PRJ29"/>
    <mergeCell ref="PRK29:PRN29"/>
    <mergeCell ref="PRO29:PRR29"/>
    <mergeCell ref="PRS29:PRV29"/>
    <mergeCell ref="PQI29:PQL29"/>
    <mergeCell ref="PQM29:PQP29"/>
    <mergeCell ref="PQQ29:PQT29"/>
    <mergeCell ref="PQU29:PQX29"/>
    <mergeCell ref="PQY29:PRB29"/>
    <mergeCell ref="PPO29:PPR29"/>
    <mergeCell ref="PPS29:PPV29"/>
    <mergeCell ref="PPW29:PPZ29"/>
    <mergeCell ref="PQA29:PQD29"/>
    <mergeCell ref="PQE29:PQH29"/>
    <mergeCell ref="POU29:POX29"/>
    <mergeCell ref="POY29:PPB29"/>
    <mergeCell ref="PPC29:PPF29"/>
    <mergeCell ref="PPG29:PPJ29"/>
    <mergeCell ref="PPK29:PPN29"/>
    <mergeCell ref="POA29:POD29"/>
    <mergeCell ref="POE29:POH29"/>
    <mergeCell ref="POI29:POL29"/>
    <mergeCell ref="POM29:POP29"/>
    <mergeCell ref="POQ29:POT29"/>
    <mergeCell ref="PYA29:PYD29"/>
    <mergeCell ref="PYE29:PYH29"/>
    <mergeCell ref="PYI29:PYL29"/>
    <mergeCell ref="PYM29:PYP29"/>
    <mergeCell ref="PYQ29:PYT29"/>
    <mergeCell ref="PXG29:PXJ29"/>
    <mergeCell ref="PXK29:PXN29"/>
    <mergeCell ref="PXO29:PXR29"/>
    <mergeCell ref="PXS29:PXV29"/>
    <mergeCell ref="PXW29:PXZ29"/>
    <mergeCell ref="PWM29:PWP29"/>
    <mergeCell ref="PWQ29:PWT29"/>
    <mergeCell ref="PWU29:PWX29"/>
    <mergeCell ref="PWY29:PXB29"/>
    <mergeCell ref="PXC29:PXF29"/>
    <mergeCell ref="PVS29:PVV29"/>
    <mergeCell ref="PVW29:PVZ29"/>
    <mergeCell ref="PWA29:PWD29"/>
    <mergeCell ref="PWE29:PWH29"/>
    <mergeCell ref="PWI29:PWL29"/>
    <mergeCell ref="PUY29:PVB29"/>
    <mergeCell ref="PVC29:PVF29"/>
    <mergeCell ref="PVG29:PVJ29"/>
    <mergeCell ref="PVK29:PVN29"/>
    <mergeCell ref="PVO29:PVR29"/>
    <mergeCell ref="PUE29:PUH29"/>
    <mergeCell ref="PUI29:PUL29"/>
    <mergeCell ref="PUM29:PUP29"/>
    <mergeCell ref="PUQ29:PUT29"/>
    <mergeCell ref="PUU29:PUX29"/>
    <mergeCell ref="PTK29:PTN29"/>
    <mergeCell ref="PTO29:PTR29"/>
    <mergeCell ref="PTS29:PTV29"/>
    <mergeCell ref="PTW29:PTZ29"/>
    <mergeCell ref="PUA29:PUD29"/>
    <mergeCell ref="QDK29:QDN29"/>
    <mergeCell ref="QDO29:QDR29"/>
    <mergeCell ref="QDS29:QDV29"/>
    <mergeCell ref="QDW29:QDZ29"/>
    <mergeCell ref="QEA29:QED29"/>
    <mergeCell ref="QCQ29:QCT29"/>
    <mergeCell ref="QCU29:QCX29"/>
    <mergeCell ref="QCY29:QDB29"/>
    <mergeCell ref="QDC29:QDF29"/>
    <mergeCell ref="QDG29:QDJ29"/>
    <mergeCell ref="QBW29:QBZ29"/>
    <mergeCell ref="QCA29:QCD29"/>
    <mergeCell ref="QCE29:QCH29"/>
    <mergeCell ref="QCI29:QCL29"/>
    <mergeCell ref="QCM29:QCP29"/>
    <mergeCell ref="QBC29:QBF29"/>
    <mergeCell ref="QBG29:QBJ29"/>
    <mergeCell ref="QBK29:QBN29"/>
    <mergeCell ref="QBO29:QBR29"/>
    <mergeCell ref="QBS29:QBV29"/>
    <mergeCell ref="QAI29:QAL29"/>
    <mergeCell ref="QAM29:QAP29"/>
    <mergeCell ref="QAQ29:QAT29"/>
    <mergeCell ref="QAU29:QAX29"/>
    <mergeCell ref="QAY29:QBB29"/>
    <mergeCell ref="PZO29:PZR29"/>
    <mergeCell ref="PZS29:PZV29"/>
    <mergeCell ref="PZW29:PZZ29"/>
    <mergeCell ref="QAA29:QAD29"/>
    <mergeCell ref="QAE29:QAH29"/>
    <mergeCell ref="PYU29:PYX29"/>
    <mergeCell ref="PYY29:PZB29"/>
    <mergeCell ref="PZC29:PZF29"/>
    <mergeCell ref="PZG29:PZJ29"/>
    <mergeCell ref="PZK29:PZN29"/>
    <mergeCell ref="QIU29:QIX29"/>
    <mergeCell ref="QIY29:QJB29"/>
    <mergeCell ref="QJC29:QJF29"/>
    <mergeCell ref="QJG29:QJJ29"/>
    <mergeCell ref="QJK29:QJN29"/>
    <mergeCell ref="QIA29:QID29"/>
    <mergeCell ref="QIE29:QIH29"/>
    <mergeCell ref="QII29:QIL29"/>
    <mergeCell ref="QIM29:QIP29"/>
    <mergeCell ref="QIQ29:QIT29"/>
    <mergeCell ref="QHG29:QHJ29"/>
    <mergeCell ref="QHK29:QHN29"/>
    <mergeCell ref="QHO29:QHR29"/>
    <mergeCell ref="QHS29:QHV29"/>
    <mergeCell ref="QHW29:QHZ29"/>
    <mergeCell ref="QGM29:QGP29"/>
    <mergeCell ref="QGQ29:QGT29"/>
    <mergeCell ref="QGU29:QGX29"/>
    <mergeCell ref="QGY29:QHB29"/>
    <mergeCell ref="QHC29:QHF29"/>
    <mergeCell ref="QFS29:QFV29"/>
    <mergeCell ref="QFW29:QFZ29"/>
    <mergeCell ref="QGA29:QGD29"/>
    <mergeCell ref="QGE29:QGH29"/>
    <mergeCell ref="QGI29:QGL29"/>
    <mergeCell ref="QEY29:QFB29"/>
    <mergeCell ref="QFC29:QFF29"/>
    <mergeCell ref="QFG29:QFJ29"/>
    <mergeCell ref="QFK29:QFN29"/>
    <mergeCell ref="QFO29:QFR29"/>
    <mergeCell ref="QEE29:QEH29"/>
    <mergeCell ref="QEI29:QEL29"/>
    <mergeCell ref="QEM29:QEP29"/>
    <mergeCell ref="QEQ29:QET29"/>
    <mergeCell ref="QEU29:QEX29"/>
    <mergeCell ref="QOE29:QOH29"/>
    <mergeCell ref="QOI29:QOL29"/>
    <mergeCell ref="QOM29:QOP29"/>
    <mergeCell ref="QOQ29:QOT29"/>
    <mergeCell ref="QOU29:QOX29"/>
    <mergeCell ref="QNK29:QNN29"/>
    <mergeCell ref="QNO29:QNR29"/>
    <mergeCell ref="QNS29:QNV29"/>
    <mergeCell ref="QNW29:QNZ29"/>
    <mergeCell ref="QOA29:QOD29"/>
    <mergeCell ref="QMQ29:QMT29"/>
    <mergeCell ref="QMU29:QMX29"/>
    <mergeCell ref="QMY29:QNB29"/>
    <mergeCell ref="QNC29:QNF29"/>
    <mergeCell ref="QNG29:QNJ29"/>
    <mergeCell ref="QLW29:QLZ29"/>
    <mergeCell ref="QMA29:QMD29"/>
    <mergeCell ref="QME29:QMH29"/>
    <mergeCell ref="QMI29:QML29"/>
    <mergeCell ref="QMM29:QMP29"/>
    <mergeCell ref="QLC29:QLF29"/>
    <mergeCell ref="QLG29:QLJ29"/>
    <mergeCell ref="QLK29:QLN29"/>
    <mergeCell ref="QLO29:QLR29"/>
    <mergeCell ref="QLS29:QLV29"/>
    <mergeCell ref="QKI29:QKL29"/>
    <mergeCell ref="QKM29:QKP29"/>
    <mergeCell ref="QKQ29:QKT29"/>
    <mergeCell ref="QKU29:QKX29"/>
    <mergeCell ref="QKY29:QLB29"/>
    <mergeCell ref="QJO29:QJR29"/>
    <mergeCell ref="QJS29:QJV29"/>
    <mergeCell ref="QJW29:QJZ29"/>
    <mergeCell ref="QKA29:QKD29"/>
    <mergeCell ref="QKE29:QKH29"/>
    <mergeCell ref="QTO29:QTR29"/>
    <mergeCell ref="QTS29:QTV29"/>
    <mergeCell ref="QTW29:QTZ29"/>
    <mergeCell ref="QUA29:QUD29"/>
    <mergeCell ref="QUE29:QUH29"/>
    <mergeCell ref="QSU29:QSX29"/>
    <mergeCell ref="QSY29:QTB29"/>
    <mergeCell ref="QTC29:QTF29"/>
    <mergeCell ref="QTG29:QTJ29"/>
    <mergeCell ref="QTK29:QTN29"/>
    <mergeCell ref="QSA29:QSD29"/>
    <mergeCell ref="QSE29:QSH29"/>
    <mergeCell ref="QSI29:QSL29"/>
    <mergeCell ref="QSM29:QSP29"/>
    <mergeCell ref="QSQ29:QST29"/>
    <mergeCell ref="QRG29:QRJ29"/>
    <mergeCell ref="QRK29:QRN29"/>
    <mergeCell ref="QRO29:QRR29"/>
    <mergeCell ref="QRS29:QRV29"/>
    <mergeCell ref="QRW29:QRZ29"/>
    <mergeCell ref="QQM29:QQP29"/>
    <mergeCell ref="QQQ29:QQT29"/>
    <mergeCell ref="QQU29:QQX29"/>
    <mergeCell ref="QQY29:QRB29"/>
    <mergeCell ref="QRC29:QRF29"/>
    <mergeCell ref="QPS29:QPV29"/>
    <mergeCell ref="QPW29:QPZ29"/>
    <mergeCell ref="QQA29:QQD29"/>
    <mergeCell ref="QQE29:QQH29"/>
    <mergeCell ref="QQI29:QQL29"/>
    <mergeCell ref="QOY29:QPB29"/>
    <mergeCell ref="QPC29:QPF29"/>
    <mergeCell ref="QPG29:QPJ29"/>
    <mergeCell ref="QPK29:QPN29"/>
    <mergeCell ref="QPO29:QPR29"/>
    <mergeCell ref="QYY29:QZB29"/>
    <mergeCell ref="QZC29:QZF29"/>
    <mergeCell ref="QZG29:QZJ29"/>
    <mergeCell ref="QZK29:QZN29"/>
    <mergeCell ref="QZO29:QZR29"/>
    <mergeCell ref="QYE29:QYH29"/>
    <mergeCell ref="QYI29:QYL29"/>
    <mergeCell ref="QYM29:QYP29"/>
    <mergeCell ref="QYQ29:QYT29"/>
    <mergeCell ref="QYU29:QYX29"/>
    <mergeCell ref="QXK29:QXN29"/>
    <mergeCell ref="QXO29:QXR29"/>
    <mergeCell ref="QXS29:QXV29"/>
    <mergeCell ref="QXW29:QXZ29"/>
    <mergeCell ref="QYA29:QYD29"/>
    <mergeCell ref="QWQ29:QWT29"/>
    <mergeCell ref="QWU29:QWX29"/>
    <mergeCell ref="QWY29:QXB29"/>
    <mergeCell ref="QXC29:QXF29"/>
    <mergeCell ref="QXG29:QXJ29"/>
    <mergeCell ref="QVW29:QVZ29"/>
    <mergeCell ref="QWA29:QWD29"/>
    <mergeCell ref="QWE29:QWH29"/>
    <mergeCell ref="QWI29:QWL29"/>
    <mergeCell ref="QWM29:QWP29"/>
    <mergeCell ref="QVC29:QVF29"/>
    <mergeCell ref="QVG29:QVJ29"/>
    <mergeCell ref="QVK29:QVN29"/>
    <mergeCell ref="QVO29:QVR29"/>
    <mergeCell ref="QVS29:QVV29"/>
    <mergeCell ref="QUI29:QUL29"/>
    <mergeCell ref="QUM29:QUP29"/>
    <mergeCell ref="QUQ29:QUT29"/>
    <mergeCell ref="QUU29:QUX29"/>
    <mergeCell ref="QUY29:QVB29"/>
    <mergeCell ref="REI29:REL29"/>
    <mergeCell ref="REM29:REP29"/>
    <mergeCell ref="REQ29:RET29"/>
    <mergeCell ref="REU29:REX29"/>
    <mergeCell ref="REY29:RFB29"/>
    <mergeCell ref="RDO29:RDR29"/>
    <mergeCell ref="RDS29:RDV29"/>
    <mergeCell ref="RDW29:RDZ29"/>
    <mergeCell ref="REA29:RED29"/>
    <mergeCell ref="REE29:REH29"/>
    <mergeCell ref="RCU29:RCX29"/>
    <mergeCell ref="RCY29:RDB29"/>
    <mergeCell ref="RDC29:RDF29"/>
    <mergeCell ref="RDG29:RDJ29"/>
    <mergeCell ref="RDK29:RDN29"/>
    <mergeCell ref="RCA29:RCD29"/>
    <mergeCell ref="RCE29:RCH29"/>
    <mergeCell ref="RCI29:RCL29"/>
    <mergeCell ref="RCM29:RCP29"/>
    <mergeCell ref="RCQ29:RCT29"/>
    <mergeCell ref="RBG29:RBJ29"/>
    <mergeCell ref="RBK29:RBN29"/>
    <mergeCell ref="RBO29:RBR29"/>
    <mergeCell ref="RBS29:RBV29"/>
    <mergeCell ref="RBW29:RBZ29"/>
    <mergeCell ref="RAM29:RAP29"/>
    <mergeCell ref="RAQ29:RAT29"/>
    <mergeCell ref="RAU29:RAX29"/>
    <mergeCell ref="RAY29:RBB29"/>
    <mergeCell ref="RBC29:RBF29"/>
    <mergeCell ref="QZS29:QZV29"/>
    <mergeCell ref="QZW29:QZZ29"/>
    <mergeCell ref="RAA29:RAD29"/>
    <mergeCell ref="RAE29:RAH29"/>
    <mergeCell ref="RAI29:RAL29"/>
    <mergeCell ref="RJS29:RJV29"/>
    <mergeCell ref="RJW29:RJZ29"/>
    <mergeCell ref="RKA29:RKD29"/>
    <mergeCell ref="RKE29:RKH29"/>
    <mergeCell ref="RKI29:RKL29"/>
    <mergeCell ref="RIY29:RJB29"/>
    <mergeCell ref="RJC29:RJF29"/>
    <mergeCell ref="RJG29:RJJ29"/>
    <mergeCell ref="RJK29:RJN29"/>
    <mergeCell ref="RJO29:RJR29"/>
    <mergeCell ref="RIE29:RIH29"/>
    <mergeCell ref="RII29:RIL29"/>
    <mergeCell ref="RIM29:RIP29"/>
    <mergeCell ref="RIQ29:RIT29"/>
    <mergeCell ref="RIU29:RIX29"/>
    <mergeCell ref="RHK29:RHN29"/>
    <mergeCell ref="RHO29:RHR29"/>
    <mergeCell ref="RHS29:RHV29"/>
    <mergeCell ref="RHW29:RHZ29"/>
    <mergeCell ref="RIA29:RID29"/>
    <mergeCell ref="RGQ29:RGT29"/>
    <mergeCell ref="RGU29:RGX29"/>
    <mergeCell ref="RGY29:RHB29"/>
    <mergeCell ref="RHC29:RHF29"/>
    <mergeCell ref="RHG29:RHJ29"/>
    <mergeCell ref="RFW29:RFZ29"/>
    <mergeCell ref="RGA29:RGD29"/>
    <mergeCell ref="RGE29:RGH29"/>
    <mergeCell ref="RGI29:RGL29"/>
    <mergeCell ref="RGM29:RGP29"/>
    <mergeCell ref="RFC29:RFF29"/>
    <mergeCell ref="RFG29:RFJ29"/>
    <mergeCell ref="RFK29:RFN29"/>
    <mergeCell ref="RFO29:RFR29"/>
    <mergeCell ref="RFS29:RFV29"/>
    <mergeCell ref="RPC29:RPF29"/>
    <mergeCell ref="RPG29:RPJ29"/>
    <mergeCell ref="RPK29:RPN29"/>
    <mergeCell ref="RPO29:RPR29"/>
    <mergeCell ref="RPS29:RPV29"/>
    <mergeCell ref="ROI29:ROL29"/>
    <mergeCell ref="ROM29:ROP29"/>
    <mergeCell ref="ROQ29:ROT29"/>
    <mergeCell ref="ROU29:ROX29"/>
    <mergeCell ref="ROY29:RPB29"/>
    <mergeCell ref="RNO29:RNR29"/>
    <mergeCell ref="RNS29:RNV29"/>
    <mergeCell ref="RNW29:RNZ29"/>
    <mergeCell ref="ROA29:ROD29"/>
    <mergeCell ref="ROE29:ROH29"/>
    <mergeCell ref="RMU29:RMX29"/>
    <mergeCell ref="RMY29:RNB29"/>
    <mergeCell ref="RNC29:RNF29"/>
    <mergeCell ref="RNG29:RNJ29"/>
    <mergeCell ref="RNK29:RNN29"/>
    <mergeCell ref="RMA29:RMD29"/>
    <mergeCell ref="RME29:RMH29"/>
    <mergeCell ref="RMI29:RML29"/>
    <mergeCell ref="RMM29:RMP29"/>
    <mergeCell ref="RMQ29:RMT29"/>
    <mergeCell ref="RLG29:RLJ29"/>
    <mergeCell ref="RLK29:RLN29"/>
    <mergeCell ref="RLO29:RLR29"/>
    <mergeCell ref="RLS29:RLV29"/>
    <mergeCell ref="RLW29:RLZ29"/>
    <mergeCell ref="RKM29:RKP29"/>
    <mergeCell ref="RKQ29:RKT29"/>
    <mergeCell ref="RKU29:RKX29"/>
    <mergeCell ref="RKY29:RLB29"/>
    <mergeCell ref="RLC29:RLF29"/>
    <mergeCell ref="RUM29:RUP29"/>
    <mergeCell ref="RUQ29:RUT29"/>
    <mergeCell ref="RUU29:RUX29"/>
    <mergeCell ref="RUY29:RVB29"/>
    <mergeCell ref="RVC29:RVF29"/>
    <mergeCell ref="RTS29:RTV29"/>
    <mergeCell ref="RTW29:RTZ29"/>
    <mergeCell ref="RUA29:RUD29"/>
    <mergeCell ref="RUE29:RUH29"/>
    <mergeCell ref="RUI29:RUL29"/>
    <mergeCell ref="RSY29:RTB29"/>
    <mergeCell ref="RTC29:RTF29"/>
    <mergeCell ref="RTG29:RTJ29"/>
    <mergeCell ref="RTK29:RTN29"/>
    <mergeCell ref="RTO29:RTR29"/>
    <mergeCell ref="RSE29:RSH29"/>
    <mergeCell ref="RSI29:RSL29"/>
    <mergeCell ref="RSM29:RSP29"/>
    <mergeCell ref="RSQ29:RST29"/>
    <mergeCell ref="RSU29:RSX29"/>
    <mergeCell ref="RRK29:RRN29"/>
    <mergeCell ref="RRO29:RRR29"/>
    <mergeCell ref="RRS29:RRV29"/>
    <mergeCell ref="RRW29:RRZ29"/>
    <mergeCell ref="RSA29:RSD29"/>
    <mergeCell ref="RQQ29:RQT29"/>
    <mergeCell ref="RQU29:RQX29"/>
    <mergeCell ref="RQY29:RRB29"/>
    <mergeCell ref="RRC29:RRF29"/>
    <mergeCell ref="RRG29:RRJ29"/>
    <mergeCell ref="RPW29:RPZ29"/>
    <mergeCell ref="RQA29:RQD29"/>
    <mergeCell ref="RQE29:RQH29"/>
    <mergeCell ref="RQI29:RQL29"/>
    <mergeCell ref="RQM29:RQP29"/>
    <mergeCell ref="RZW29:RZZ29"/>
    <mergeCell ref="SAA29:SAD29"/>
    <mergeCell ref="SAE29:SAH29"/>
    <mergeCell ref="SAI29:SAL29"/>
    <mergeCell ref="SAM29:SAP29"/>
    <mergeCell ref="RZC29:RZF29"/>
    <mergeCell ref="RZG29:RZJ29"/>
    <mergeCell ref="RZK29:RZN29"/>
    <mergeCell ref="RZO29:RZR29"/>
    <mergeCell ref="RZS29:RZV29"/>
    <mergeCell ref="RYI29:RYL29"/>
    <mergeCell ref="RYM29:RYP29"/>
    <mergeCell ref="RYQ29:RYT29"/>
    <mergeCell ref="RYU29:RYX29"/>
    <mergeCell ref="RYY29:RZB29"/>
    <mergeCell ref="RXO29:RXR29"/>
    <mergeCell ref="RXS29:RXV29"/>
    <mergeCell ref="RXW29:RXZ29"/>
    <mergeCell ref="RYA29:RYD29"/>
    <mergeCell ref="RYE29:RYH29"/>
    <mergeCell ref="RWU29:RWX29"/>
    <mergeCell ref="RWY29:RXB29"/>
    <mergeCell ref="RXC29:RXF29"/>
    <mergeCell ref="RXG29:RXJ29"/>
    <mergeCell ref="RXK29:RXN29"/>
    <mergeCell ref="RWA29:RWD29"/>
    <mergeCell ref="RWE29:RWH29"/>
    <mergeCell ref="RWI29:RWL29"/>
    <mergeCell ref="RWM29:RWP29"/>
    <mergeCell ref="RWQ29:RWT29"/>
    <mergeCell ref="RVG29:RVJ29"/>
    <mergeCell ref="RVK29:RVN29"/>
    <mergeCell ref="RVO29:RVR29"/>
    <mergeCell ref="RVS29:RVV29"/>
    <mergeCell ref="RVW29:RVZ29"/>
    <mergeCell ref="SFG29:SFJ29"/>
    <mergeCell ref="SFK29:SFN29"/>
    <mergeCell ref="SFO29:SFR29"/>
    <mergeCell ref="SFS29:SFV29"/>
    <mergeCell ref="SFW29:SFZ29"/>
    <mergeCell ref="SEM29:SEP29"/>
    <mergeCell ref="SEQ29:SET29"/>
    <mergeCell ref="SEU29:SEX29"/>
    <mergeCell ref="SEY29:SFB29"/>
    <mergeCell ref="SFC29:SFF29"/>
    <mergeCell ref="SDS29:SDV29"/>
    <mergeCell ref="SDW29:SDZ29"/>
    <mergeCell ref="SEA29:SED29"/>
    <mergeCell ref="SEE29:SEH29"/>
    <mergeCell ref="SEI29:SEL29"/>
    <mergeCell ref="SCY29:SDB29"/>
    <mergeCell ref="SDC29:SDF29"/>
    <mergeCell ref="SDG29:SDJ29"/>
    <mergeCell ref="SDK29:SDN29"/>
    <mergeCell ref="SDO29:SDR29"/>
    <mergeCell ref="SCE29:SCH29"/>
    <mergeCell ref="SCI29:SCL29"/>
    <mergeCell ref="SCM29:SCP29"/>
    <mergeCell ref="SCQ29:SCT29"/>
    <mergeCell ref="SCU29:SCX29"/>
    <mergeCell ref="SBK29:SBN29"/>
    <mergeCell ref="SBO29:SBR29"/>
    <mergeCell ref="SBS29:SBV29"/>
    <mergeCell ref="SBW29:SBZ29"/>
    <mergeCell ref="SCA29:SCD29"/>
    <mergeCell ref="SAQ29:SAT29"/>
    <mergeCell ref="SAU29:SAX29"/>
    <mergeCell ref="SAY29:SBB29"/>
    <mergeCell ref="SBC29:SBF29"/>
    <mergeCell ref="SBG29:SBJ29"/>
    <mergeCell ref="SKQ29:SKT29"/>
    <mergeCell ref="SKU29:SKX29"/>
    <mergeCell ref="SKY29:SLB29"/>
    <mergeCell ref="SLC29:SLF29"/>
    <mergeCell ref="SLG29:SLJ29"/>
    <mergeCell ref="SJW29:SJZ29"/>
    <mergeCell ref="SKA29:SKD29"/>
    <mergeCell ref="SKE29:SKH29"/>
    <mergeCell ref="SKI29:SKL29"/>
    <mergeCell ref="SKM29:SKP29"/>
    <mergeCell ref="SJC29:SJF29"/>
    <mergeCell ref="SJG29:SJJ29"/>
    <mergeCell ref="SJK29:SJN29"/>
    <mergeCell ref="SJO29:SJR29"/>
    <mergeCell ref="SJS29:SJV29"/>
    <mergeCell ref="SII29:SIL29"/>
    <mergeCell ref="SIM29:SIP29"/>
    <mergeCell ref="SIQ29:SIT29"/>
    <mergeCell ref="SIU29:SIX29"/>
    <mergeCell ref="SIY29:SJB29"/>
    <mergeCell ref="SHO29:SHR29"/>
    <mergeCell ref="SHS29:SHV29"/>
    <mergeCell ref="SHW29:SHZ29"/>
    <mergeCell ref="SIA29:SID29"/>
    <mergeCell ref="SIE29:SIH29"/>
    <mergeCell ref="SGU29:SGX29"/>
    <mergeCell ref="SGY29:SHB29"/>
    <mergeCell ref="SHC29:SHF29"/>
    <mergeCell ref="SHG29:SHJ29"/>
    <mergeCell ref="SHK29:SHN29"/>
    <mergeCell ref="SGA29:SGD29"/>
    <mergeCell ref="SGE29:SGH29"/>
    <mergeCell ref="SGI29:SGL29"/>
    <mergeCell ref="SGM29:SGP29"/>
    <mergeCell ref="SGQ29:SGT29"/>
    <mergeCell ref="SQA29:SQD29"/>
    <mergeCell ref="SQE29:SQH29"/>
    <mergeCell ref="SQI29:SQL29"/>
    <mergeCell ref="SQM29:SQP29"/>
    <mergeCell ref="SQQ29:SQT29"/>
    <mergeCell ref="SPG29:SPJ29"/>
    <mergeCell ref="SPK29:SPN29"/>
    <mergeCell ref="SPO29:SPR29"/>
    <mergeCell ref="SPS29:SPV29"/>
    <mergeCell ref="SPW29:SPZ29"/>
    <mergeCell ref="SOM29:SOP29"/>
    <mergeCell ref="SOQ29:SOT29"/>
    <mergeCell ref="SOU29:SOX29"/>
    <mergeCell ref="SOY29:SPB29"/>
    <mergeCell ref="SPC29:SPF29"/>
    <mergeCell ref="SNS29:SNV29"/>
    <mergeCell ref="SNW29:SNZ29"/>
    <mergeCell ref="SOA29:SOD29"/>
    <mergeCell ref="SOE29:SOH29"/>
    <mergeCell ref="SOI29:SOL29"/>
    <mergeCell ref="SMY29:SNB29"/>
    <mergeCell ref="SNC29:SNF29"/>
    <mergeCell ref="SNG29:SNJ29"/>
    <mergeCell ref="SNK29:SNN29"/>
    <mergeCell ref="SNO29:SNR29"/>
    <mergeCell ref="SME29:SMH29"/>
    <mergeCell ref="SMI29:SML29"/>
    <mergeCell ref="SMM29:SMP29"/>
    <mergeCell ref="SMQ29:SMT29"/>
    <mergeCell ref="SMU29:SMX29"/>
    <mergeCell ref="SLK29:SLN29"/>
    <mergeCell ref="SLO29:SLR29"/>
    <mergeCell ref="SLS29:SLV29"/>
    <mergeCell ref="SLW29:SLZ29"/>
    <mergeCell ref="SMA29:SMD29"/>
    <mergeCell ref="SVK29:SVN29"/>
    <mergeCell ref="SVO29:SVR29"/>
    <mergeCell ref="SVS29:SVV29"/>
    <mergeCell ref="SVW29:SVZ29"/>
    <mergeCell ref="SWA29:SWD29"/>
    <mergeCell ref="SUQ29:SUT29"/>
    <mergeCell ref="SUU29:SUX29"/>
    <mergeCell ref="SUY29:SVB29"/>
    <mergeCell ref="SVC29:SVF29"/>
    <mergeCell ref="SVG29:SVJ29"/>
    <mergeCell ref="STW29:STZ29"/>
    <mergeCell ref="SUA29:SUD29"/>
    <mergeCell ref="SUE29:SUH29"/>
    <mergeCell ref="SUI29:SUL29"/>
    <mergeCell ref="SUM29:SUP29"/>
    <mergeCell ref="STC29:STF29"/>
    <mergeCell ref="STG29:STJ29"/>
    <mergeCell ref="STK29:STN29"/>
    <mergeCell ref="STO29:STR29"/>
    <mergeCell ref="STS29:STV29"/>
    <mergeCell ref="SSI29:SSL29"/>
    <mergeCell ref="SSM29:SSP29"/>
    <mergeCell ref="SSQ29:SST29"/>
    <mergeCell ref="SSU29:SSX29"/>
    <mergeCell ref="SSY29:STB29"/>
    <mergeCell ref="SRO29:SRR29"/>
    <mergeCell ref="SRS29:SRV29"/>
    <mergeCell ref="SRW29:SRZ29"/>
    <mergeCell ref="SSA29:SSD29"/>
    <mergeCell ref="SSE29:SSH29"/>
    <mergeCell ref="SQU29:SQX29"/>
    <mergeCell ref="SQY29:SRB29"/>
    <mergeCell ref="SRC29:SRF29"/>
    <mergeCell ref="SRG29:SRJ29"/>
    <mergeCell ref="SRK29:SRN29"/>
    <mergeCell ref="TAU29:TAX29"/>
    <mergeCell ref="TAY29:TBB29"/>
    <mergeCell ref="TBC29:TBF29"/>
    <mergeCell ref="TBG29:TBJ29"/>
    <mergeCell ref="TBK29:TBN29"/>
    <mergeCell ref="TAA29:TAD29"/>
    <mergeCell ref="TAE29:TAH29"/>
    <mergeCell ref="TAI29:TAL29"/>
    <mergeCell ref="TAM29:TAP29"/>
    <mergeCell ref="TAQ29:TAT29"/>
    <mergeCell ref="SZG29:SZJ29"/>
    <mergeCell ref="SZK29:SZN29"/>
    <mergeCell ref="SZO29:SZR29"/>
    <mergeCell ref="SZS29:SZV29"/>
    <mergeCell ref="SZW29:SZZ29"/>
    <mergeCell ref="SYM29:SYP29"/>
    <mergeCell ref="SYQ29:SYT29"/>
    <mergeCell ref="SYU29:SYX29"/>
    <mergeCell ref="SYY29:SZB29"/>
    <mergeCell ref="SZC29:SZF29"/>
    <mergeCell ref="SXS29:SXV29"/>
    <mergeCell ref="SXW29:SXZ29"/>
    <mergeCell ref="SYA29:SYD29"/>
    <mergeCell ref="SYE29:SYH29"/>
    <mergeCell ref="SYI29:SYL29"/>
    <mergeCell ref="SWY29:SXB29"/>
    <mergeCell ref="SXC29:SXF29"/>
    <mergeCell ref="SXG29:SXJ29"/>
    <mergeCell ref="SXK29:SXN29"/>
    <mergeCell ref="SXO29:SXR29"/>
    <mergeCell ref="SWE29:SWH29"/>
    <mergeCell ref="SWI29:SWL29"/>
    <mergeCell ref="SWM29:SWP29"/>
    <mergeCell ref="SWQ29:SWT29"/>
    <mergeCell ref="SWU29:SWX29"/>
    <mergeCell ref="TGE29:TGH29"/>
    <mergeCell ref="TGI29:TGL29"/>
    <mergeCell ref="TGM29:TGP29"/>
    <mergeCell ref="TGQ29:TGT29"/>
    <mergeCell ref="TGU29:TGX29"/>
    <mergeCell ref="TFK29:TFN29"/>
    <mergeCell ref="TFO29:TFR29"/>
    <mergeCell ref="TFS29:TFV29"/>
    <mergeCell ref="TFW29:TFZ29"/>
    <mergeCell ref="TGA29:TGD29"/>
    <mergeCell ref="TEQ29:TET29"/>
    <mergeCell ref="TEU29:TEX29"/>
    <mergeCell ref="TEY29:TFB29"/>
    <mergeCell ref="TFC29:TFF29"/>
    <mergeCell ref="TFG29:TFJ29"/>
    <mergeCell ref="TDW29:TDZ29"/>
    <mergeCell ref="TEA29:TED29"/>
    <mergeCell ref="TEE29:TEH29"/>
    <mergeCell ref="TEI29:TEL29"/>
    <mergeCell ref="TEM29:TEP29"/>
    <mergeCell ref="TDC29:TDF29"/>
    <mergeCell ref="TDG29:TDJ29"/>
    <mergeCell ref="TDK29:TDN29"/>
    <mergeCell ref="TDO29:TDR29"/>
    <mergeCell ref="TDS29:TDV29"/>
    <mergeCell ref="TCI29:TCL29"/>
    <mergeCell ref="TCM29:TCP29"/>
    <mergeCell ref="TCQ29:TCT29"/>
    <mergeCell ref="TCU29:TCX29"/>
    <mergeCell ref="TCY29:TDB29"/>
    <mergeCell ref="TBO29:TBR29"/>
    <mergeCell ref="TBS29:TBV29"/>
    <mergeCell ref="TBW29:TBZ29"/>
    <mergeCell ref="TCA29:TCD29"/>
    <mergeCell ref="TCE29:TCH29"/>
    <mergeCell ref="TLO29:TLR29"/>
    <mergeCell ref="TLS29:TLV29"/>
    <mergeCell ref="TLW29:TLZ29"/>
    <mergeCell ref="TMA29:TMD29"/>
    <mergeCell ref="TME29:TMH29"/>
    <mergeCell ref="TKU29:TKX29"/>
    <mergeCell ref="TKY29:TLB29"/>
    <mergeCell ref="TLC29:TLF29"/>
    <mergeCell ref="TLG29:TLJ29"/>
    <mergeCell ref="TLK29:TLN29"/>
    <mergeCell ref="TKA29:TKD29"/>
    <mergeCell ref="TKE29:TKH29"/>
    <mergeCell ref="TKI29:TKL29"/>
    <mergeCell ref="TKM29:TKP29"/>
    <mergeCell ref="TKQ29:TKT29"/>
    <mergeCell ref="TJG29:TJJ29"/>
    <mergeCell ref="TJK29:TJN29"/>
    <mergeCell ref="TJO29:TJR29"/>
    <mergeCell ref="TJS29:TJV29"/>
    <mergeCell ref="TJW29:TJZ29"/>
    <mergeCell ref="TIM29:TIP29"/>
    <mergeCell ref="TIQ29:TIT29"/>
    <mergeCell ref="TIU29:TIX29"/>
    <mergeCell ref="TIY29:TJB29"/>
    <mergeCell ref="TJC29:TJF29"/>
    <mergeCell ref="THS29:THV29"/>
    <mergeCell ref="THW29:THZ29"/>
    <mergeCell ref="TIA29:TID29"/>
    <mergeCell ref="TIE29:TIH29"/>
    <mergeCell ref="TII29:TIL29"/>
    <mergeCell ref="TGY29:THB29"/>
    <mergeCell ref="THC29:THF29"/>
    <mergeCell ref="THG29:THJ29"/>
    <mergeCell ref="THK29:THN29"/>
    <mergeCell ref="THO29:THR29"/>
    <mergeCell ref="TQY29:TRB29"/>
    <mergeCell ref="TRC29:TRF29"/>
    <mergeCell ref="TRG29:TRJ29"/>
    <mergeCell ref="TRK29:TRN29"/>
    <mergeCell ref="TRO29:TRR29"/>
    <mergeCell ref="TQE29:TQH29"/>
    <mergeCell ref="TQI29:TQL29"/>
    <mergeCell ref="TQM29:TQP29"/>
    <mergeCell ref="TQQ29:TQT29"/>
    <mergeCell ref="TQU29:TQX29"/>
    <mergeCell ref="TPK29:TPN29"/>
    <mergeCell ref="TPO29:TPR29"/>
    <mergeCell ref="TPS29:TPV29"/>
    <mergeCell ref="TPW29:TPZ29"/>
    <mergeCell ref="TQA29:TQD29"/>
    <mergeCell ref="TOQ29:TOT29"/>
    <mergeCell ref="TOU29:TOX29"/>
    <mergeCell ref="TOY29:TPB29"/>
    <mergeCell ref="TPC29:TPF29"/>
    <mergeCell ref="TPG29:TPJ29"/>
    <mergeCell ref="TNW29:TNZ29"/>
    <mergeCell ref="TOA29:TOD29"/>
    <mergeCell ref="TOE29:TOH29"/>
    <mergeCell ref="TOI29:TOL29"/>
    <mergeCell ref="TOM29:TOP29"/>
    <mergeCell ref="TNC29:TNF29"/>
    <mergeCell ref="TNG29:TNJ29"/>
    <mergeCell ref="TNK29:TNN29"/>
    <mergeCell ref="TNO29:TNR29"/>
    <mergeCell ref="TNS29:TNV29"/>
    <mergeCell ref="TMI29:TML29"/>
    <mergeCell ref="TMM29:TMP29"/>
    <mergeCell ref="TMQ29:TMT29"/>
    <mergeCell ref="TMU29:TMX29"/>
    <mergeCell ref="TMY29:TNB29"/>
    <mergeCell ref="TWI29:TWL29"/>
    <mergeCell ref="TWM29:TWP29"/>
    <mergeCell ref="TWQ29:TWT29"/>
    <mergeCell ref="TWU29:TWX29"/>
    <mergeCell ref="TWY29:TXB29"/>
    <mergeCell ref="TVO29:TVR29"/>
    <mergeCell ref="TVS29:TVV29"/>
    <mergeCell ref="TVW29:TVZ29"/>
    <mergeCell ref="TWA29:TWD29"/>
    <mergeCell ref="TWE29:TWH29"/>
    <mergeCell ref="TUU29:TUX29"/>
    <mergeCell ref="TUY29:TVB29"/>
    <mergeCell ref="TVC29:TVF29"/>
    <mergeCell ref="TVG29:TVJ29"/>
    <mergeCell ref="TVK29:TVN29"/>
    <mergeCell ref="TUA29:TUD29"/>
    <mergeCell ref="TUE29:TUH29"/>
    <mergeCell ref="TUI29:TUL29"/>
    <mergeCell ref="TUM29:TUP29"/>
    <mergeCell ref="TUQ29:TUT29"/>
    <mergeCell ref="TTG29:TTJ29"/>
    <mergeCell ref="TTK29:TTN29"/>
    <mergeCell ref="TTO29:TTR29"/>
    <mergeCell ref="TTS29:TTV29"/>
    <mergeCell ref="TTW29:TTZ29"/>
    <mergeCell ref="TSM29:TSP29"/>
    <mergeCell ref="TSQ29:TST29"/>
    <mergeCell ref="TSU29:TSX29"/>
    <mergeCell ref="TSY29:TTB29"/>
    <mergeCell ref="TTC29:TTF29"/>
    <mergeCell ref="TRS29:TRV29"/>
    <mergeCell ref="TRW29:TRZ29"/>
    <mergeCell ref="TSA29:TSD29"/>
    <mergeCell ref="TSE29:TSH29"/>
    <mergeCell ref="TSI29:TSL29"/>
    <mergeCell ref="UBS29:UBV29"/>
    <mergeCell ref="UBW29:UBZ29"/>
    <mergeCell ref="UCA29:UCD29"/>
    <mergeCell ref="UCE29:UCH29"/>
    <mergeCell ref="UCI29:UCL29"/>
    <mergeCell ref="UAY29:UBB29"/>
    <mergeCell ref="UBC29:UBF29"/>
    <mergeCell ref="UBG29:UBJ29"/>
    <mergeCell ref="UBK29:UBN29"/>
    <mergeCell ref="UBO29:UBR29"/>
    <mergeCell ref="UAE29:UAH29"/>
    <mergeCell ref="UAI29:UAL29"/>
    <mergeCell ref="UAM29:UAP29"/>
    <mergeCell ref="UAQ29:UAT29"/>
    <mergeCell ref="UAU29:UAX29"/>
    <mergeCell ref="TZK29:TZN29"/>
    <mergeCell ref="TZO29:TZR29"/>
    <mergeCell ref="TZS29:TZV29"/>
    <mergeCell ref="TZW29:TZZ29"/>
    <mergeCell ref="UAA29:UAD29"/>
    <mergeCell ref="TYQ29:TYT29"/>
    <mergeCell ref="TYU29:TYX29"/>
    <mergeCell ref="TYY29:TZB29"/>
    <mergeCell ref="TZC29:TZF29"/>
    <mergeCell ref="TZG29:TZJ29"/>
    <mergeCell ref="TXW29:TXZ29"/>
    <mergeCell ref="TYA29:TYD29"/>
    <mergeCell ref="TYE29:TYH29"/>
    <mergeCell ref="TYI29:TYL29"/>
    <mergeCell ref="TYM29:TYP29"/>
    <mergeCell ref="TXC29:TXF29"/>
    <mergeCell ref="TXG29:TXJ29"/>
    <mergeCell ref="TXK29:TXN29"/>
    <mergeCell ref="TXO29:TXR29"/>
    <mergeCell ref="TXS29:TXV29"/>
    <mergeCell ref="UHC29:UHF29"/>
    <mergeCell ref="UHG29:UHJ29"/>
    <mergeCell ref="UHK29:UHN29"/>
    <mergeCell ref="UHO29:UHR29"/>
    <mergeCell ref="UHS29:UHV29"/>
    <mergeCell ref="UGI29:UGL29"/>
    <mergeCell ref="UGM29:UGP29"/>
    <mergeCell ref="UGQ29:UGT29"/>
    <mergeCell ref="UGU29:UGX29"/>
    <mergeCell ref="UGY29:UHB29"/>
    <mergeCell ref="UFO29:UFR29"/>
    <mergeCell ref="UFS29:UFV29"/>
    <mergeCell ref="UFW29:UFZ29"/>
    <mergeCell ref="UGA29:UGD29"/>
    <mergeCell ref="UGE29:UGH29"/>
    <mergeCell ref="UEU29:UEX29"/>
    <mergeCell ref="UEY29:UFB29"/>
    <mergeCell ref="UFC29:UFF29"/>
    <mergeCell ref="UFG29:UFJ29"/>
    <mergeCell ref="UFK29:UFN29"/>
    <mergeCell ref="UEA29:UED29"/>
    <mergeCell ref="UEE29:UEH29"/>
    <mergeCell ref="UEI29:UEL29"/>
    <mergeCell ref="UEM29:UEP29"/>
    <mergeCell ref="UEQ29:UET29"/>
    <mergeCell ref="UDG29:UDJ29"/>
    <mergeCell ref="UDK29:UDN29"/>
    <mergeCell ref="UDO29:UDR29"/>
    <mergeCell ref="UDS29:UDV29"/>
    <mergeCell ref="UDW29:UDZ29"/>
    <mergeCell ref="UCM29:UCP29"/>
    <mergeCell ref="UCQ29:UCT29"/>
    <mergeCell ref="UCU29:UCX29"/>
    <mergeCell ref="UCY29:UDB29"/>
    <mergeCell ref="UDC29:UDF29"/>
    <mergeCell ref="UMM29:UMP29"/>
    <mergeCell ref="UMQ29:UMT29"/>
    <mergeCell ref="UMU29:UMX29"/>
    <mergeCell ref="UMY29:UNB29"/>
    <mergeCell ref="UNC29:UNF29"/>
    <mergeCell ref="ULS29:ULV29"/>
    <mergeCell ref="ULW29:ULZ29"/>
    <mergeCell ref="UMA29:UMD29"/>
    <mergeCell ref="UME29:UMH29"/>
    <mergeCell ref="UMI29:UML29"/>
    <mergeCell ref="UKY29:ULB29"/>
    <mergeCell ref="ULC29:ULF29"/>
    <mergeCell ref="ULG29:ULJ29"/>
    <mergeCell ref="ULK29:ULN29"/>
    <mergeCell ref="ULO29:ULR29"/>
    <mergeCell ref="UKE29:UKH29"/>
    <mergeCell ref="UKI29:UKL29"/>
    <mergeCell ref="UKM29:UKP29"/>
    <mergeCell ref="UKQ29:UKT29"/>
    <mergeCell ref="UKU29:UKX29"/>
    <mergeCell ref="UJK29:UJN29"/>
    <mergeCell ref="UJO29:UJR29"/>
    <mergeCell ref="UJS29:UJV29"/>
    <mergeCell ref="UJW29:UJZ29"/>
    <mergeCell ref="UKA29:UKD29"/>
    <mergeCell ref="UIQ29:UIT29"/>
    <mergeCell ref="UIU29:UIX29"/>
    <mergeCell ref="UIY29:UJB29"/>
    <mergeCell ref="UJC29:UJF29"/>
    <mergeCell ref="UJG29:UJJ29"/>
    <mergeCell ref="UHW29:UHZ29"/>
    <mergeCell ref="UIA29:UID29"/>
    <mergeCell ref="UIE29:UIH29"/>
    <mergeCell ref="UII29:UIL29"/>
    <mergeCell ref="UIM29:UIP29"/>
    <mergeCell ref="URW29:URZ29"/>
    <mergeCell ref="USA29:USD29"/>
    <mergeCell ref="USE29:USH29"/>
    <mergeCell ref="USI29:USL29"/>
    <mergeCell ref="USM29:USP29"/>
    <mergeCell ref="URC29:URF29"/>
    <mergeCell ref="URG29:URJ29"/>
    <mergeCell ref="URK29:URN29"/>
    <mergeCell ref="URO29:URR29"/>
    <mergeCell ref="URS29:URV29"/>
    <mergeCell ref="UQI29:UQL29"/>
    <mergeCell ref="UQM29:UQP29"/>
    <mergeCell ref="UQQ29:UQT29"/>
    <mergeCell ref="UQU29:UQX29"/>
    <mergeCell ref="UQY29:URB29"/>
    <mergeCell ref="UPO29:UPR29"/>
    <mergeCell ref="UPS29:UPV29"/>
    <mergeCell ref="UPW29:UPZ29"/>
    <mergeCell ref="UQA29:UQD29"/>
    <mergeCell ref="UQE29:UQH29"/>
    <mergeCell ref="UOU29:UOX29"/>
    <mergeCell ref="UOY29:UPB29"/>
    <mergeCell ref="UPC29:UPF29"/>
    <mergeCell ref="UPG29:UPJ29"/>
    <mergeCell ref="UPK29:UPN29"/>
    <mergeCell ref="UOA29:UOD29"/>
    <mergeCell ref="UOE29:UOH29"/>
    <mergeCell ref="UOI29:UOL29"/>
    <mergeCell ref="UOM29:UOP29"/>
    <mergeCell ref="UOQ29:UOT29"/>
    <mergeCell ref="UNG29:UNJ29"/>
    <mergeCell ref="UNK29:UNN29"/>
    <mergeCell ref="UNO29:UNR29"/>
    <mergeCell ref="UNS29:UNV29"/>
    <mergeCell ref="UNW29:UNZ29"/>
    <mergeCell ref="UXG29:UXJ29"/>
    <mergeCell ref="UXK29:UXN29"/>
    <mergeCell ref="UXO29:UXR29"/>
    <mergeCell ref="UXS29:UXV29"/>
    <mergeCell ref="UXW29:UXZ29"/>
    <mergeCell ref="UWM29:UWP29"/>
    <mergeCell ref="UWQ29:UWT29"/>
    <mergeCell ref="UWU29:UWX29"/>
    <mergeCell ref="UWY29:UXB29"/>
    <mergeCell ref="UXC29:UXF29"/>
    <mergeCell ref="UVS29:UVV29"/>
    <mergeCell ref="UVW29:UVZ29"/>
    <mergeCell ref="UWA29:UWD29"/>
    <mergeCell ref="UWE29:UWH29"/>
    <mergeCell ref="UWI29:UWL29"/>
    <mergeCell ref="UUY29:UVB29"/>
    <mergeCell ref="UVC29:UVF29"/>
    <mergeCell ref="UVG29:UVJ29"/>
    <mergeCell ref="UVK29:UVN29"/>
    <mergeCell ref="UVO29:UVR29"/>
    <mergeCell ref="UUE29:UUH29"/>
    <mergeCell ref="UUI29:UUL29"/>
    <mergeCell ref="UUM29:UUP29"/>
    <mergeCell ref="UUQ29:UUT29"/>
    <mergeCell ref="UUU29:UUX29"/>
    <mergeCell ref="UTK29:UTN29"/>
    <mergeCell ref="UTO29:UTR29"/>
    <mergeCell ref="UTS29:UTV29"/>
    <mergeCell ref="UTW29:UTZ29"/>
    <mergeCell ref="UUA29:UUD29"/>
    <mergeCell ref="USQ29:UST29"/>
    <mergeCell ref="USU29:USX29"/>
    <mergeCell ref="USY29:UTB29"/>
    <mergeCell ref="UTC29:UTF29"/>
    <mergeCell ref="UTG29:UTJ29"/>
    <mergeCell ref="VCQ29:VCT29"/>
    <mergeCell ref="VCU29:VCX29"/>
    <mergeCell ref="VCY29:VDB29"/>
    <mergeCell ref="VDC29:VDF29"/>
    <mergeCell ref="VDG29:VDJ29"/>
    <mergeCell ref="VBW29:VBZ29"/>
    <mergeCell ref="VCA29:VCD29"/>
    <mergeCell ref="VCE29:VCH29"/>
    <mergeCell ref="VCI29:VCL29"/>
    <mergeCell ref="VCM29:VCP29"/>
    <mergeCell ref="VBC29:VBF29"/>
    <mergeCell ref="VBG29:VBJ29"/>
    <mergeCell ref="VBK29:VBN29"/>
    <mergeCell ref="VBO29:VBR29"/>
    <mergeCell ref="VBS29:VBV29"/>
    <mergeCell ref="VAI29:VAL29"/>
    <mergeCell ref="VAM29:VAP29"/>
    <mergeCell ref="VAQ29:VAT29"/>
    <mergeCell ref="VAU29:VAX29"/>
    <mergeCell ref="VAY29:VBB29"/>
    <mergeCell ref="UZO29:UZR29"/>
    <mergeCell ref="UZS29:UZV29"/>
    <mergeCell ref="UZW29:UZZ29"/>
    <mergeCell ref="VAA29:VAD29"/>
    <mergeCell ref="VAE29:VAH29"/>
    <mergeCell ref="UYU29:UYX29"/>
    <mergeCell ref="UYY29:UZB29"/>
    <mergeCell ref="UZC29:UZF29"/>
    <mergeCell ref="UZG29:UZJ29"/>
    <mergeCell ref="UZK29:UZN29"/>
    <mergeCell ref="UYA29:UYD29"/>
    <mergeCell ref="UYE29:UYH29"/>
    <mergeCell ref="UYI29:UYL29"/>
    <mergeCell ref="UYM29:UYP29"/>
    <mergeCell ref="UYQ29:UYT29"/>
    <mergeCell ref="VIA29:VID29"/>
    <mergeCell ref="VIE29:VIH29"/>
    <mergeCell ref="VII29:VIL29"/>
    <mergeCell ref="VIM29:VIP29"/>
    <mergeCell ref="VIQ29:VIT29"/>
    <mergeCell ref="VHG29:VHJ29"/>
    <mergeCell ref="VHK29:VHN29"/>
    <mergeCell ref="VHO29:VHR29"/>
    <mergeCell ref="VHS29:VHV29"/>
    <mergeCell ref="VHW29:VHZ29"/>
    <mergeCell ref="VGM29:VGP29"/>
    <mergeCell ref="VGQ29:VGT29"/>
    <mergeCell ref="VGU29:VGX29"/>
    <mergeCell ref="VGY29:VHB29"/>
    <mergeCell ref="VHC29:VHF29"/>
    <mergeCell ref="VFS29:VFV29"/>
    <mergeCell ref="VFW29:VFZ29"/>
    <mergeCell ref="VGA29:VGD29"/>
    <mergeCell ref="VGE29:VGH29"/>
    <mergeCell ref="VGI29:VGL29"/>
    <mergeCell ref="VEY29:VFB29"/>
    <mergeCell ref="VFC29:VFF29"/>
    <mergeCell ref="VFG29:VFJ29"/>
    <mergeCell ref="VFK29:VFN29"/>
    <mergeCell ref="VFO29:VFR29"/>
    <mergeCell ref="VEE29:VEH29"/>
    <mergeCell ref="VEI29:VEL29"/>
    <mergeCell ref="VEM29:VEP29"/>
    <mergeCell ref="VEQ29:VET29"/>
    <mergeCell ref="VEU29:VEX29"/>
    <mergeCell ref="VDK29:VDN29"/>
    <mergeCell ref="VDO29:VDR29"/>
    <mergeCell ref="VDS29:VDV29"/>
    <mergeCell ref="VDW29:VDZ29"/>
    <mergeCell ref="VEA29:VED29"/>
    <mergeCell ref="VNK29:VNN29"/>
    <mergeCell ref="VNO29:VNR29"/>
    <mergeCell ref="VNS29:VNV29"/>
    <mergeCell ref="VNW29:VNZ29"/>
    <mergeCell ref="VOA29:VOD29"/>
    <mergeCell ref="VMQ29:VMT29"/>
    <mergeCell ref="VMU29:VMX29"/>
    <mergeCell ref="VMY29:VNB29"/>
    <mergeCell ref="VNC29:VNF29"/>
    <mergeCell ref="VNG29:VNJ29"/>
    <mergeCell ref="VLW29:VLZ29"/>
    <mergeCell ref="VMA29:VMD29"/>
    <mergeCell ref="VME29:VMH29"/>
    <mergeCell ref="VMI29:VML29"/>
    <mergeCell ref="VMM29:VMP29"/>
    <mergeCell ref="VLC29:VLF29"/>
    <mergeCell ref="VLG29:VLJ29"/>
    <mergeCell ref="VLK29:VLN29"/>
    <mergeCell ref="VLO29:VLR29"/>
    <mergeCell ref="VLS29:VLV29"/>
    <mergeCell ref="VKI29:VKL29"/>
    <mergeCell ref="VKM29:VKP29"/>
    <mergeCell ref="VKQ29:VKT29"/>
    <mergeCell ref="VKU29:VKX29"/>
    <mergeCell ref="VKY29:VLB29"/>
    <mergeCell ref="VJO29:VJR29"/>
    <mergeCell ref="VJS29:VJV29"/>
    <mergeCell ref="VJW29:VJZ29"/>
    <mergeCell ref="VKA29:VKD29"/>
    <mergeCell ref="VKE29:VKH29"/>
    <mergeCell ref="VIU29:VIX29"/>
    <mergeCell ref="VIY29:VJB29"/>
    <mergeCell ref="VJC29:VJF29"/>
    <mergeCell ref="VJG29:VJJ29"/>
    <mergeCell ref="VJK29:VJN29"/>
    <mergeCell ref="VSU29:VSX29"/>
    <mergeCell ref="VSY29:VTB29"/>
    <mergeCell ref="VTC29:VTF29"/>
    <mergeCell ref="VTG29:VTJ29"/>
    <mergeCell ref="VTK29:VTN29"/>
    <mergeCell ref="VSA29:VSD29"/>
    <mergeCell ref="VSE29:VSH29"/>
    <mergeCell ref="VSI29:VSL29"/>
    <mergeCell ref="VSM29:VSP29"/>
    <mergeCell ref="VSQ29:VST29"/>
    <mergeCell ref="VRG29:VRJ29"/>
    <mergeCell ref="VRK29:VRN29"/>
    <mergeCell ref="VRO29:VRR29"/>
    <mergeCell ref="VRS29:VRV29"/>
    <mergeCell ref="VRW29:VRZ29"/>
    <mergeCell ref="VQM29:VQP29"/>
    <mergeCell ref="VQQ29:VQT29"/>
    <mergeCell ref="VQU29:VQX29"/>
    <mergeCell ref="VQY29:VRB29"/>
    <mergeCell ref="VRC29:VRF29"/>
    <mergeCell ref="VPS29:VPV29"/>
    <mergeCell ref="VPW29:VPZ29"/>
    <mergeCell ref="VQA29:VQD29"/>
    <mergeCell ref="VQE29:VQH29"/>
    <mergeCell ref="VQI29:VQL29"/>
    <mergeCell ref="VOY29:VPB29"/>
    <mergeCell ref="VPC29:VPF29"/>
    <mergeCell ref="VPG29:VPJ29"/>
    <mergeCell ref="VPK29:VPN29"/>
    <mergeCell ref="VPO29:VPR29"/>
    <mergeCell ref="VOE29:VOH29"/>
    <mergeCell ref="VOI29:VOL29"/>
    <mergeCell ref="VOM29:VOP29"/>
    <mergeCell ref="VOQ29:VOT29"/>
    <mergeCell ref="VOU29:VOX29"/>
    <mergeCell ref="VYE29:VYH29"/>
    <mergeCell ref="VYI29:VYL29"/>
    <mergeCell ref="VYM29:VYP29"/>
    <mergeCell ref="VYQ29:VYT29"/>
    <mergeCell ref="VYU29:VYX29"/>
    <mergeCell ref="VXK29:VXN29"/>
    <mergeCell ref="VXO29:VXR29"/>
    <mergeCell ref="VXS29:VXV29"/>
    <mergeCell ref="VXW29:VXZ29"/>
    <mergeCell ref="VYA29:VYD29"/>
    <mergeCell ref="VWQ29:VWT29"/>
    <mergeCell ref="VWU29:VWX29"/>
    <mergeCell ref="VWY29:VXB29"/>
    <mergeCell ref="VXC29:VXF29"/>
    <mergeCell ref="VXG29:VXJ29"/>
    <mergeCell ref="VVW29:VVZ29"/>
    <mergeCell ref="VWA29:VWD29"/>
    <mergeCell ref="VWE29:VWH29"/>
    <mergeCell ref="VWI29:VWL29"/>
    <mergeCell ref="VWM29:VWP29"/>
    <mergeCell ref="VVC29:VVF29"/>
    <mergeCell ref="VVG29:VVJ29"/>
    <mergeCell ref="VVK29:VVN29"/>
    <mergeCell ref="VVO29:VVR29"/>
    <mergeCell ref="VVS29:VVV29"/>
    <mergeCell ref="VUI29:VUL29"/>
    <mergeCell ref="VUM29:VUP29"/>
    <mergeCell ref="VUQ29:VUT29"/>
    <mergeCell ref="VUU29:VUX29"/>
    <mergeCell ref="VUY29:VVB29"/>
    <mergeCell ref="VTO29:VTR29"/>
    <mergeCell ref="VTS29:VTV29"/>
    <mergeCell ref="VTW29:VTZ29"/>
    <mergeCell ref="VUA29:VUD29"/>
    <mergeCell ref="VUE29:VUH29"/>
    <mergeCell ref="WDO29:WDR29"/>
    <mergeCell ref="WDS29:WDV29"/>
    <mergeCell ref="WDW29:WDZ29"/>
    <mergeCell ref="WEA29:WED29"/>
    <mergeCell ref="WEE29:WEH29"/>
    <mergeCell ref="WCU29:WCX29"/>
    <mergeCell ref="WCY29:WDB29"/>
    <mergeCell ref="WDC29:WDF29"/>
    <mergeCell ref="WDG29:WDJ29"/>
    <mergeCell ref="WDK29:WDN29"/>
    <mergeCell ref="WCA29:WCD29"/>
    <mergeCell ref="WCE29:WCH29"/>
    <mergeCell ref="WCI29:WCL29"/>
    <mergeCell ref="WCM29:WCP29"/>
    <mergeCell ref="WCQ29:WCT29"/>
    <mergeCell ref="WBG29:WBJ29"/>
    <mergeCell ref="WBK29:WBN29"/>
    <mergeCell ref="WBO29:WBR29"/>
    <mergeCell ref="WBS29:WBV29"/>
    <mergeCell ref="WBW29:WBZ29"/>
    <mergeCell ref="WAM29:WAP29"/>
    <mergeCell ref="WAQ29:WAT29"/>
    <mergeCell ref="WAU29:WAX29"/>
    <mergeCell ref="WAY29:WBB29"/>
    <mergeCell ref="WBC29:WBF29"/>
    <mergeCell ref="VZS29:VZV29"/>
    <mergeCell ref="VZW29:VZZ29"/>
    <mergeCell ref="WAA29:WAD29"/>
    <mergeCell ref="WAE29:WAH29"/>
    <mergeCell ref="WAI29:WAL29"/>
    <mergeCell ref="VYY29:VZB29"/>
    <mergeCell ref="VZC29:VZF29"/>
    <mergeCell ref="VZG29:VZJ29"/>
    <mergeCell ref="VZK29:VZN29"/>
    <mergeCell ref="VZO29:VZR29"/>
    <mergeCell ref="WIY29:WJB29"/>
    <mergeCell ref="WJC29:WJF29"/>
    <mergeCell ref="WJG29:WJJ29"/>
    <mergeCell ref="WJK29:WJN29"/>
    <mergeCell ref="WJO29:WJR29"/>
    <mergeCell ref="WIE29:WIH29"/>
    <mergeCell ref="WII29:WIL29"/>
    <mergeCell ref="WIM29:WIP29"/>
    <mergeCell ref="WIQ29:WIT29"/>
    <mergeCell ref="WIU29:WIX29"/>
    <mergeCell ref="WHK29:WHN29"/>
    <mergeCell ref="WHO29:WHR29"/>
    <mergeCell ref="WHS29:WHV29"/>
    <mergeCell ref="WHW29:WHZ29"/>
    <mergeCell ref="WIA29:WID29"/>
    <mergeCell ref="WGQ29:WGT29"/>
    <mergeCell ref="WGU29:WGX29"/>
    <mergeCell ref="WGY29:WHB29"/>
    <mergeCell ref="WHC29:WHF29"/>
    <mergeCell ref="WHG29:WHJ29"/>
    <mergeCell ref="WFW29:WFZ29"/>
    <mergeCell ref="WGA29:WGD29"/>
    <mergeCell ref="WGE29:WGH29"/>
    <mergeCell ref="WGI29:WGL29"/>
    <mergeCell ref="WGM29:WGP29"/>
    <mergeCell ref="WFC29:WFF29"/>
    <mergeCell ref="WFG29:WFJ29"/>
    <mergeCell ref="WFK29:WFN29"/>
    <mergeCell ref="WFO29:WFR29"/>
    <mergeCell ref="WFS29:WFV29"/>
    <mergeCell ref="WEI29:WEL29"/>
    <mergeCell ref="WEM29:WEP29"/>
    <mergeCell ref="WEQ29:WET29"/>
    <mergeCell ref="WEU29:WEX29"/>
    <mergeCell ref="WEY29:WFB29"/>
    <mergeCell ref="WOI29:WOL29"/>
    <mergeCell ref="WOM29:WOP29"/>
    <mergeCell ref="WOQ29:WOT29"/>
    <mergeCell ref="WOU29:WOX29"/>
    <mergeCell ref="WOY29:WPB29"/>
    <mergeCell ref="WNO29:WNR29"/>
    <mergeCell ref="WNS29:WNV29"/>
    <mergeCell ref="WNW29:WNZ29"/>
    <mergeCell ref="WOA29:WOD29"/>
    <mergeCell ref="WOE29:WOH29"/>
    <mergeCell ref="WMU29:WMX29"/>
    <mergeCell ref="WMY29:WNB29"/>
    <mergeCell ref="WNC29:WNF29"/>
    <mergeCell ref="WNG29:WNJ29"/>
    <mergeCell ref="WNK29:WNN29"/>
    <mergeCell ref="WMA29:WMD29"/>
    <mergeCell ref="WME29:WMH29"/>
    <mergeCell ref="WMI29:WML29"/>
    <mergeCell ref="WMM29:WMP29"/>
    <mergeCell ref="WMQ29:WMT29"/>
    <mergeCell ref="WLG29:WLJ29"/>
    <mergeCell ref="WLK29:WLN29"/>
    <mergeCell ref="WLO29:WLR29"/>
    <mergeCell ref="WLS29:WLV29"/>
    <mergeCell ref="WLW29:WLZ29"/>
    <mergeCell ref="WKM29:WKP29"/>
    <mergeCell ref="WKQ29:WKT29"/>
    <mergeCell ref="WKU29:WKX29"/>
    <mergeCell ref="WKY29:WLB29"/>
    <mergeCell ref="WLC29:WLF29"/>
    <mergeCell ref="WJS29:WJV29"/>
    <mergeCell ref="WJW29:WJZ29"/>
    <mergeCell ref="WKA29:WKD29"/>
    <mergeCell ref="WKE29:WKH29"/>
    <mergeCell ref="WKI29:WKL29"/>
    <mergeCell ref="WTW29:WTZ29"/>
    <mergeCell ref="WUA29:WUD29"/>
    <mergeCell ref="WUE29:WUH29"/>
    <mergeCell ref="WUI29:WUL29"/>
    <mergeCell ref="WSY29:WTB29"/>
    <mergeCell ref="WTC29:WTF29"/>
    <mergeCell ref="WTG29:WTJ29"/>
    <mergeCell ref="WTK29:WTN29"/>
    <mergeCell ref="WTO29:WTR29"/>
    <mergeCell ref="WSE29:WSH29"/>
    <mergeCell ref="WSI29:WSL29"/>
    <mergeCell ref="WSM29:WSP29"/>
    <mergeCell ref="WSQ29:WST29"/>
    <mergeCell ref="WSU29:WSX29"/>
    <mergeCell ref="WRK29:WRN29"/>
    <mergeCell ref="WRO29:WRR29"/>
    <mergeCell ref="WRS29:WRV29"/>
    <mergeCell ref="WRW29:WRZ29"/>
    <mergeCell ref="WSA29:WSD29"/>
    <mergeCell ref="WQQ29:WQT29"/>
    <mergeCell ref="WQU29:WQX29"/>
    <mergeCell ref="WQY29:WRB29"/>
    <mergeCell ref="WRC29:WRF29"/>
    <mergeCell ref="WRG29:WRJ29"/>
    <mergeCell ref="WPW29:WPZ29"/>
    <mergeCell ref="WQA29:WQD29"/>
    <mergeCell ref="WQE29:WQH29"/>
    <mergeCell ref="WQI29:WQL29"/>
    <mergeCell ref="WQM29:WQP29"/>
    <mergeCell ref="WPC29:WPF29"/>
    <mergeCell ref="WPG29:WPJ29"/>
    <mergeCell ref="WPK29:WPN29"/>
    <mergeCell ref="WPO29:WPR29"/>
    <mergeCell ref="WPS29:WPV29"/>
    <mergeCell ref="XEY29:XFB29"/>
    <mergeCell ref="XFC29:XFD29"/>
    <mergeCell ref="XDS29:XDV29"/>
    <mergeCell ref="XDW29:XDZ29"/>
    <mergeCell ref="XEA29:XED29"/>
    <mergeCell ref="XEE29:XEH29"/>
    <mergeCell ref="XEI29:XEL29"/>
    <mergeCell ref="XCY29:XDB29"/>
    <mergeCell ref="XDC29:XDF29"/>
    <mergeCell ref="XDG29:XDJ29"/>
    <mergeCell ref="XDK29:XDN29"/>
    <mergeCell ref="XDO29:XDR29"/>
    <mergeCell ref="XCE29:XCH29"/>
    <mergeCell ref="XCI29:XCL29"/>
    <mergeCell ref="XCM29:XCP29"/>
    <mergeCell ref="XCQ29:XCT29"/>
    <mergeCell ref="XCU29:XCX29"/>
    <mergeCell ref="XBK29:XBN29"/>
    <mergeCell ref="XBO29:XBR29"/>
    <mergeCell ref="XBS29:XBV29"/>
    <mergeCell ref="XBW29:XBZ29"/>
    <mergeCell ref="XCA29:XCD29"/>
    <mergeCell ref="XAQ29:XAT29"/>
    <mergeCell ref="XAU29:XAX29"/>
    <mergeCell ref="XAY29:XBB29"/>
    <mergeCell ref="XBC29:XBF29"/>
    <mergeCell ref="XBG29:XBJ29"/>
    <mergeCell ref="WZW29:WZZ29"/>
    <mergeCell ref="XAA29:XAD29"/>
    <mergeCell ref="XAE29:XAH29"/>
    <mergeCell ref="XAI29:XAL29"/>
    <mergeCell ref="XAM29:XAP29"/>
    <mergeCell ref="WZC29:WZF29"/>
    <mergeCell ref="WZG29:WZJ29"/>
    <mergeCell ref="WZK29:WZN29"/>
    <mergeCell ref="WZO29:WZR29"/>
    <mergeCell ref="WZS29:WZV29"/>
    <mergeCell ref="XEM29:XEP29"/>
    <mergeCell ref="XEQ29:XET29"/>
    <mergeCell ref="XEU29:XEX29"/>
    <mergeCell ref="WYI29:WYL29"/>
    <mergeCell ref="WYM29:WYP29"/>
    <mergeCell ref="WYQ29:WYT29"/>
    <mergeCell ref="WYU29:WYX29"/>
    <mergeCell ref="WYY29:WZB29"/>
    <mergeCell ref="WXO29:WXR29"/>
    <mergeCell ref="WXS29:WXV29"/>
    <mergeCell ref="WXW29:WXZ29"/>
    <mergeCell ref="WYA29:WYD29"/>
    <mergeCell ref="WYE29:WYH29"/>
    <mergeCell ref="WWU29:WWX29"/>
    <mergeCell ref="WWY29:WXB29"/>
    <mergeCell ref="WXC29:WXF29"/>
    <mergeCell ref="WXG29:WXJ29"/>
    <mergeCell ref="WXK29:WXN29"/>
    <mergeCell ref="WWA29:WWD29"/>
    <mergeCell ref="WWE29:WWH29"/>
    <mergeCell ref="WWI29:WWL29"/>
    <mergeCell ref="WWM29:WWP29"/>
    <mergeCell ref="WWQ29:WWT29"/>
    <mergeCell ref="WVG29:WVJ29"/>
    <mergeCell ref="WVK29:WVN29"/>
    <mergeCell ref="WVO29:WVR29"/>
    <mergeCell ref="WVS29:WVV29"/>
    <mergeCell ref="WVW29:WVZ29"/>
    <mergeCell ref="WUM29:WUP29"/>
    <mergeCell ref="WUQ29:WUT29"/>
    <mergeCell ref="WUU29:WUX29"/>
    <mergeCell ref="WUY29:WVB29"/>
    <mergeCell ref="WVC29:WVF29"/>
    <mergeCell ref="WTS29:WTV29"/>
    <mergeCell ref="LW35:LZ35"/>
    <mergeCell ref="MA35:MD35"/>
    <mergeCell ref="ME35:MH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RS35:RV35"/>
    <mergeCell ref="RW35:RZ35"/>
    <mergeCell ref="SA35:SD35"/>
    <mergeCell ref="SE35:SH35"/>
    <mergeCell ref="SI35:SL35"/>
    <mergeCell ref="QY35:RB35"/>
    <mergeCell ref="RC35:RF35"/>
    <mergeCell ref="RG35:RJ35"/>
    <mergeCell ref="RK35:RN35"/>
    <mergeCell ref="RO35:R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S35:V35"/>
    <mergeCell ref="W35:Z35"/>
    <mergeCell ref="AA35:AD35"/>
    <mergeCell ref="AE35:AH35"/>
    <mergeCell ref="AI35:AL35"/>
    <mergeCell ref="AM35:AP35"/>
    <mergeCell ref="AQ35:AT35"/>
    <mergeCell ref="AU35:AX35"/>
    <mergeCell ref="AY35:BB35"/>
    <mergeCell ref="BC35:BF35"/>
    <mergeCell ref="BG35:BJ35"/>
    <mergeCell ref="BK35:BN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SM35:SP35"/>
    <mergeCell ref="SQ35:ST35"/>
    <mergeCell ref="SU35:SX35"/>
    <mergeCell ref="SY35:TB35"/>
    <mergeCell ref="TC35:TF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WA35:WWD35"/>
    <mergeCell ref="WWE35:WWH35"/>
    <mergeCell ref="WWI35:WWL35"/>
    <mergeCell ref="WWM35:WWP35"/>
    <mergeCell ref="EY36:FB36"/>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AI36:AL36"/>
    <mergeCell ref="AM36:AP36"/>
    <mergeCell ref="AQ36:AT36"/>
    <mergeCell ref="AU36:AX36"/>
    <mergeCell ref="AY36:BB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FS36:FV36"/>
    <mergeCell ref="FW36:FZ36"/>
    <mergeCell ref="GA36:GD36"/>
    <mergeCell ref="GE36:GH36"/>
    <mergeCell ref="GI36:GL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XEU36:XEX36"/>
    <mergeCell ref="XEY36:XFB36"/>
    <mergeCell ref="XFC36:XFD36"/>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71:R71"/>
    <mergeCell ref="O61:R61"/>
    <mergeCell ref="O38:R38"/>
    <mergeCell ref="O50:R50"/>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8"/>
  <sheetViews>
    <sheetView zoomScale="80" zoomScaleNormal="80" zoomScalePageLayoutView="40" workbookViewId="0">
      <selection activeCell="AG61" sqref="AG61"/>
    </sheetView>
  </sheetViews>
  <sheetFormatPr defaultColWidth="0" defaultRowHeight="14.4" zeroHeight="1" x14ac:dyDescent="0.3"/>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2.44140625" style="4" bestFit="1" customWidth="1"/>
    <col min="13" max="13" width="12.33203125" style="4" bestFit="1" customWidth="1"/>
    <col min="14" max="14" width="13.88671875" style="4" bestFit="1" customWidth="1"/>
    <col min="15" max="15" width="13.6640625" style="4" customWidth="1"/>
    <col min="16" max="16" width="13.5546875" style="5" bestFit="1" customWidth="1"/>
    <col min="17" max="17" width="13.44140625" style="5" bestFit="1" customWidth="1"/>
    <col min="18" max="18" width="13.88671875" style="4" bestFit="1" customWidth="1"/>
    <col min="19" max="19" width="2.88671875" style="5" customWidth="1"/>
    <col min="20" max="20" width="24.5546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31" style="5" bestFit="1" customWidth="1"/>
    <col min="29" max="29" width="11.88671875" style="5" customWidth="1"/>
    <col min="30" max="30" width="12.33203125" style="5" bestFit="1" customWidth="1"/>
    <col min="31" max="31" width="11.33203125" style="5" bestFit="1" customWidth="1"/>
    <col min="32" max="32" width="11.33203125" bestFit="1" customWidth="1"/>
    <col min="33" max="33" width="12.33203125" style="5" bestFit="1" customWidth="1"/>
    <col min="34" max="35" width="13.44140625" style="5" bestFit="1" customWidth="1"/>
    <col min="36" max="36" width="10.5546875" style="5" bestFit="1" customWidth="1"/>
    <col min="37" max="37" width="2.44140625" style="5" customWidth="1"/>
    <col min="38" max="38" width="22.44140625" style="5" bestFit="1" customWidth="1"/>
    <col min="39" max="40" width="12.33203125" style="5" bestFit="1" customWidth="1"/>
    <col min="41" max="41" width="12.5546875" style="5" bestFit="1" customWidth="1"/>
    <col min="42" max="42" width="13.6640625" style="5" bestFit="1" customWidth="1"/>
    <col min="43" max="43" width="13.44140625" style="5" bestFit="1" customWidth="1"/>
    <col min="44" max="44" width="12.33203125" style="5" bestFit="1" customWidth="1"/>
    <col min="45" max="45" width="3.5546875" style="5" customWidth="1"/>
    <col min="46" max="46" width="24.5546875" style="5" bestFit="1" customWidth="1"/>
    <col min="47" max="48" width="11.33203125" style="5" bestFit="1" customWidth="1"/>
    <col min="49" max="49" width="12.33203125" style="5" bestFit="1" customWidth="1"/>
    <col min="50" max="51" width="13.44140625" style="5" bestFit="1" customWidth="1"/>
    <col min="52" max="52" width="11.33203125" style="5" bestFit="1" customWidth="1"/>
    <col min="53" max="53" width="7.5546875" style="5" customWidth="1"/>
    <col min="54" max="74" width="0" style="5" hidden="1" customWidth="1"/>
    <col min="75" max="16383" width="9.109375" style="5" hidden="1"/>
    <col min="16384" max="16384" width="12.88671875" style="5" hidden="1" customWidth="1"/>
  </cols>
  <sheetData>
    <row r="1" spans="1:16383" ht="13.8" thickBot="1" x14ac:dyDescent="0.3">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85" t="s">
        <v>22</v>
      </c>
      <c r="B2" s="286"/>
      <c r="C2" s="286"/>
      <c r="D2" s="286"/>
      <c r="E2" s="287"/>
      <c r="H2" s="292"/>
      <c r="I2" s="292"/>
      <c r="J2" s="292"/>
      <c r="K2" s="292"/>
      <c r="L2" s="292"/>
      <c r="M2" s="292"/>
      <c r="N2" s="292"/>
      <c r="O2" s="292"/>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88"/>
      <c r="B3" s="289"/>
      <c r="C3" s="289"/>
      <c r="D3" s="289"/>
      <c r="E3" s="290"/>
      <c r="H3" s="292"/>
      <c r="I3" s="292"/>
      <c r="J3" s="292"/>
      <c r="K3" s="292"/>
      <c r="L3" s="292"/>
      <c r="M3" s="292"/>
      <c r="N3" s="292"/>
      <c r="O3" s="292"/>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2" x14ac:dyDescent="0.25">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2" x14ac:dyDescent="0.25">
      <c r="A5" s="6" t="s">
        <v>172</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3.2" x14ac:dyDescent="0.25">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3.2" x14ac:dyDescent="0.25">
      <c r="A7" s="4" t="s">
        <v>214</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3.2" x14ac:dyDescent="0.25">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2" x14ac:dyDescent="0.25">
      <c r="A9" s="53" t="s">
        <v>155</v>
      </c>
      <c r="B9" s="4" t="s">
        <v>173</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3.2" x14ac:dyDescent="0.25">
      <c r="B10" s="4" t="s">
        <v>174</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3.2" x14ac:dyDescent="0.25">
      <c r="B11" s="4" t="s">
        <v>175</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3.2" x14ac:dyDescent="0.25">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3.2" x14ac:dyDescent="0.25">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3.2" x14ac:dyDescent="0.25">
      <c r="B14" s="20"/>
      <c r="C14" s="20"/>
      <c r="D14" s="20"/>
      <c r="E14" s="20"/>
      <c r="P14" s="4"/>
      <c r="Q14" s="4"/>
      <c r="S14" s="4"/>
      <c r="T14" s="4"/>
      <c r="U14" s="4"/>
      <c r="V14" s="4"/>
      <c r="W14" s="4"/>
      <c r="Z14" s="116"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3.2" x14ac:dyDescent="0.25">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3" t="s">
        <v>192</v>
      </c>
      <c r="B16" s="20"/>
      <c r="C16" s="20"/>
      <c r="D16" s="20"/>
      <c r="E16" s="291" t="s">
        <v>177</v>
      </c>
      <c r="F16" s="291"/>
      <c r="G16" s="291"/>
      <c r="H16" s="291"/>
      <c r="I16" s="291"/>
      <c r="J16" s="291"/>
      <c r="K16" s="61"/>
      <c r="L16" s="26"/>
      <c r="M16" s="291" t="s">
        <v>178</v>
      </c>
      <c r="N16" s="291"/>
      <c r="O16" s="291"/>
      <c r="P16" s="291"/>
      <c r="Q16" s="291"/>
      <c r="R16" s="291"/>
      <c r="S16" s="4"/>
      <c r="T16" s="26"/>
      <c r="U16" s="282" t="s">
        <v>179</v>
      </c>
      <c r="V16" s="283"/>
      <c r="W16" s="283"/>
      <c r="X16" s="283"/>
      <c r="Y16" s="283"/>
      <c r="Z16" s="284"/>
      <c r="AA16" s="4"/>
      <c r="AB16" s="4"/>
      <c r="AC16" s="4"/>
      <c r="AD16" s="4"/>
      <c r="AE16" s="293" t="s">
        <v>180</v>
      </c>
      <c r="AF16" s="294"/>
      <c r="AG16" s="294"/>
      <c r="AH16" s="294"/>
      <c r="AI16" s="294"/>
      <c r="AJ16" s="295"/>
      <c r="AK16" s="4"/>
      <c r="AL16" s="148"/>
      <c r="AM16" s="293" t="s">
        <v>181</v>
      </c>
      <c r="AN16" s="294"/>
      <c r="AO16" s="294"/>
      <c r="AP16" s="294"/>
      <c r="AQ16" s="294"/>
      <c r="AR16" s="295"/>
      <c r="AS16" s="4"/>
      <c r="AT16" s="148"/>
      <c r="AU16" s="293" t="s">
        <v>182</v>
      </c>
      <c r="AV16" s="294"/>
      <c r="AW16" s="294"/>
      <c r="AX16" s="294"/>
      <c r="AY16" s="294"/>
      <c r="AZ16" s="295"/>
      <c r="BA16" s="4"/>
    </row>
    <row r="17" spans="1:53" ht="13.2" x14ac:dyDescent="0.25">
      <c r="B17" s="10" t="s">
        <v>25</v>
      </c>
      <c r="C17" s="10" t="s">
        <v>104</v>
      </c>
      <c r="D17" s="77" t="s">
        <v>26</v>
      </c>
      <c r="E17" s="23" t="s">
        <v>105</v>
      </c>
      <c r="F17" s="23" t="s">
        <v>106</v>
      </c>
      <c r="G17" s="23" t="s">
        <v>107</v>
      </c>
      <c r="H17" s="23" t="s">
        <v>202</v>
      </c>
      <c r="I17" s="187" t="s">
        <v>108</v>
      </c>
      <c r="J17" s="23" t="s">
        <v>27</v>
      </c>
      <c r="K17" s="25"/>
      <c r="M17" s="23" t="s">
        <v>105</v>
      </c>
      <c r="N17" s="23" t="s">
        <v>106</v>
      </c>
      <c r="O17" s="23" t="s">
        <v>107</v>
      </c>
      <c r="P17" s="23" t="s">
        <v>202</v>
      </c>
      <c r="Q17" s="187" t="s">
        <v>108</v>
      </c>
      <c r="R17" s="23" t="s">
        <v>27</v>
      </c>
      <c r="S17" s="4"/>
      <c r="T17" s="4"/>
      <c r="U17" s="23" t="s">
        <v>105</v>
      </c>
      <c r="V17" s="23" t="s">
        <v>106</v>
      </c>
      <c r="W17" s="23" t="s">
        <v>107</v>
      </c>
      <c r="X17" s="23" t="s">
        <v>202</v>
      </c>
      <c r="Y17" s="187" t="s">
        <v>108</v>
      </c>
      <c r="Z17" s="23" t="s">
        <v>27</v>
      </c>
      <c r="AA17" s="4"/>
      <c r="AB17" s="10" t="s">
        <v>25</v>
      </c>
      <c r="AC17" s="10" t="s">
        <v>104</v>
      </c>
      <c r="AD17" s="77" t="s">
        <v>26</v>
      </c>
      <c r="AE17" s="23" t="s">
        <v>105</v>
      </c>
      <c r="AF17" s="23" t="s">
        <v>106</v>
      </c>
      <c r="AG17" s="23" t="s">
        <v>107</v>
      </c>
      <c r="AH17" s="23" t="s">
        <v>202</v>
      </c>
      <c r="AI17" s="187" t="s">
        <v>108</v>
      </c>
      <c r="AJ17" s="23" t="s">
        <v>27</v>
      </c>
      <c r="AK17" s="4"/>
      <c r="AL17" s="4"/>
      <c r="AM17" s="23" t="s">
        <v>105</v>
      </c>
      <c r="AN17" s="23" t="s">
        <v>106</v>
      </c>
      <c r="AO17" s="23" t="s">
        <v>107</v>
      </c>
      <c r="AP17" s="23" t="s">
        <v>202</v>
      </c>
      <c r="AQ17" s="187" t="s">
        <v>108</v>
      </c>
      <c r="AR17" s="23" t="s">
        <v>27</v>
      </c>
      <c r="AS17" s="4"/>
      <c r="AT17" s="4"/>
      <c r="AU17" s="23" t="s">
        <v>105</v>
      </c>
      <c r="AV17" s="23" t="s">
        <v>106</v>
      </c>
      <c r="AW17" s="23" t="s">
        <v>107</v>
      </c>
      <c r="AX17" s="23" t="s">
        <v>202</v>
      </c>
      <c r="AY17" s="187" t="s">
        <v>108</v>
      </c>
      <c r="AZ17" s="23" t="s">
        <v>27</v>
      </c>
      <c r="BA17" s="4"/>
    </row>
    <row r="18" spans="1:53" ht="13.2" x14ac:dyDescent="0.25">
      <c r="A18" s="55" t="str">
        <f>'Discon, Recon, Liens. '!A16</f>
        <v>July, 2023</v>
      </c>
      <c r="B18" s="11" t="s">
        <v>192</v>
      </c>
      <c r="C18" s="11"/>
      <c r="D18" s="70">
        <v>0</v>
      </c>
      <c r="E18" s="11">
        <v>0</v>
      </c>
      <c r="F18" s="11">
        <v>27</v>
      </c>
      <c r="G18" s="11">
        <v>6</v>
      </c>
      <c r="H18" s="11">
        <v>14</v>
      </c>
      <c r="I18" s="188"/>
      <c r="J18" s="11">
        <v>12</v>
      </c>
      <c r="M18" s="166">
        <v>0</v>
      </c>
      <c r="N18" s="166">
        <v>4223.420000000001</v>
      </c>
      <c r="O18" s="166">
        <v>5817.7999999999993</v>
      </c>
      <c r="P18" s="166">
        <v>1080.3900000000003</v>
      </c>
      <c r="Q18" s="194"/>
      <c r="R18" s="166">
        <v>30740.77</v>
      </c>
      <c r="S18" s="4"/>
      <c r="T18" s="4"/>
      <c r="U18" s="166">
        <f>IFERROR(M18/E18,0)</f>
        <v>0</v>
      </c>
      <c r="V18" s="166">
        <f t="shared" ref="V18:X18" si="0">IFERROR(N18/F18,0)</f>
        <v>156.422962962963</v>
      </c>
      <c r="W18" s="166">
        <f t="shared" si="0"/>
        <v>969.63333333333321</v>
      </c>
      <c r="X18" s="166">
        <f t="shared" si="0"/>
        <v>77.170714285714311</v>
      </c>
      <c r="Y18" s="188"/>
      <c r="Z18" s="166">
        <f>IFERROR(R18/J18,0)</f>
        <v>2561.7308333333335</v>
      </c>
      <c r="AA18" s="4"/>
      <c r="AB18" s="11" t="s">
        <v>192</v>
      </c>
      <c r="AC18" s="11"/>
      <c r="AD18" s="70">
        <v>0</v>
      </c>
      <c r="AE18" s="24">
        <v>0</v>
      </c>
      <c r="AF18" s="24">
        <v>1</v>
      </c>
      <c r="AG18" s="24">
        <v>0</v>
      </c>
      <c r="AH18" s="24">
        <v>1</v>
      </c>
      <c r="AI18" s="188"/>
      <c r="AJ18" s="24">
        <v>1</v>
      </c>
      <c r="AK18" s="4"/>
      <c r="AL18" s="4"/>
      <c r="AM18" s="206">
        <v>0</v>
      </c>
      <c r="AN18" s="206">
        <v>85.42</v>
      </c>
      <c r="AO18" s="206">
        <v>0</v>
      </c>
      <c r="AP18" s="206">
        <v>85.42</v>
      </c>
      <c r="AQ18" s="194"/>
      <c r="AR18" s="206">
        <v>254.93</v>
      </c>
      <c r="AS18" s="4"/>
      <c r="AT18" s="4"/>
      <c r="AU18" s="206">
        <f>IFERROR(AM18/AE18,0)</f>
        <v>0</v>
      </c>
      <c r="AV18" s="206">
        <f t="shared" ref="AV18:AZ18" si="1">IFERROR(AN18/AF18,0)</f>
        <v>85.42</v>
      </c>
      <c r="AW18" s="206">
        <f t="shared" si="1"/>
        <v>0</v>
      </c>
      <c r="AX18" s="206">
        <f t="shared" si="1"/>
        <v>85.42</v>
      </c>
      <c r="AY18" s="194"/>
      <c r="AZ18" s="206">
        <f t="shared" si="1"/>
        <v>254.93</v>
      </c>
      <c r="BA18" s="4"/>
    </row>
    <row r="19" spans="1:53" ht="13.2" x14ac:dyDescent="0.25">
      <c r="B19" s="11" t="s">
        <v>192</v>
      </c>
      <c r="C19" s="11"/>
      <c r="D19" s="70" t="s">
        <v>231</v>
      </c>
      <c r="E19" s="11">
        <v>0</v>
      </c>
      <c r="F19" s="11">
        <v>0</v>
      </c>
      <c r="G19" s="11">
        <v>0</v>
      </c>
      <c r="H19" s="11">
        <v>0</v>
      </c>
      <c r="I19" s="188"/>
      <c r="J19" s="11">
        <v>0</v>
      </c>
      <c r="M19" s="165">
        <v>0</v>
      </c>
      <c r="N19" s="165">
        <v>0</v>
      </c>
      <c r="O19" s="165">
        <v>0</v>
      </c>
      <c r="P19" s="165">
        <v>0</v>
      </c>
      <c r="Q19" s="195"/>
      <c r="R19" s="165">
        <v>0</v>
      </c>
      <c r="S19" s="4"/>
      <c r="T19" s="4"/>
      <c r="U19" s="165">
        <f t="shared" ref="U19:U31" si="2">IFERROR(M19/E19,0)</f>
        <v>0</v>
      </c>
      <c r="V19" s="165">
        <f t="shared" ref="V19:V31" si="3">IFERROR(N19/F19,0)</f>
        <v>0</v>
      </c>
      <c r="W19" s="165">
        <f t="shared" ref="W19:W31" si="4">IFERROR(O19/G19,0)</f>
        <v>0</v>
      </c>
      <c r="X19" s="165">
        <f t="shared" ref="X19:X31" si="5">IFERROR(P19/H19,0)</f>
        <v>0</v>
      </c>
      <c r="Y19" s="188"/>
      <c r="Z19" s="165">
        <f t="shared" ref="Z19:Z31" si="6">IFERROR(R19/J19,0)</f>
        <v>0</v>
      </c>
      <c r="AA19" s="4"/>
      <c r="AB19" s="11" t="s">
        <v>192</v>
      </c>
      <c r="AC19" s="11"/>
      <c r="AD19" s="70" t="s">
        <v>231</v>
      </c>
      <c r="AE19" s="24">
        <v>0</v>
      </c>
      <c r="AF19" s="24">
        <v>0</v>
      </c>
      <c r="AG19" s="24">
        <v>2</v>
      </c>
      <c r="AH19" s="24">
        <v>0</v>
      </c>
      <c r="AI19" s="188"/>
      <c r="AJ19" s="24">
        <v>2</v>
      </c>
      <c r="AK19" s="4"/>
      <c r="AL19" s="4"/>
      <c r="AM19" s="207">
        <v>0</v>
      </c>
      <c r="AN19" s="207">
        <v>0</v>
      </c>
      <c r="AO19" s="207">
        <v>56.41</v>
      </c>
      <c r="AP19" s="207">
        <v>0</v>
      </c>
      <c r="AQ19" s="195"/>
      <c r="AR19" s="207">
        <v>309.11</v>
      </c>
      <c r="AS19" s="4"/>
      <c r="AT19" s="4"/>
      <c r="AU19" s="207">
        <f t="shared" ref="AU19:AU31" si="7">IFERROR(AM19/AE19,0)</f>
        <v>0</v>
      </c>
      <c r="AV19" s="207">
        <f t="shared" ref="AV19:AV31" si="8">IFERROR(AN19/AF19,0)</f>
        <v>0</v>
      </c>
      <c r="AW19" s="207">
        <f t="shared" ref="AW19:AW31" si="9">IFERROR(AO19/AG19,0)</f>
        <v>28.204999999999998</v>
      </c>
      <c r="AX19" s="207">
        <f t="shared" ref="AX19:AX31" si="10">IFERROR(AP19/AH19,0)</f>
        <v>0</v>
      </c>
      <c r="AY19" s="195"/>
      <c r="AZ19" s="207">
        <f t="shared" ref="AZ19:AZ31" si="11">IFERROR(AR19/AJ19,0)</f>
        <v>154.55500000000001</v>
      </c>
      <c r="BA19" s="4"/>
    </row>
    <row r="20" spans="1:53" ht="13.2" x14ac:dyDescent="0.25">
      <c r="B20" s="11" t="s">
        <v>192</v>
      </c>
      <c r="C20" s="11"/>
      <c r="D20" s="70" t="s">
        <v>232</v>
      </c>
      <c r="E20" s="11">
        <v>0</v>
      </c>
      <c r="F20" s="11">
        <v>0</v>
      </c>
      <c r="G20" s="11">
        <v>0</v>
      </c>
      <c r="H20" s="11">
        <v>0</v>
      </c>
      <c r="I20" s="188"/>
      <c r="J20" s="11">
        <v>0</v>
      </c>
      <c r="M20" s="165">
        <v>0</v>
      </c>
      <c r="N20" s="165">
        <v>0</v>
      </c>
      <c r="O20" s="165">
        <v>0</v>
      </c>
      <c r="P20" s="165">
        <v>0</v>
      </c>
      <c r="Q20" s="195"/>
      <c r="R20" s="165">
        <v>0</v>
      </c>
      <c r="S20" s="4"/>
      <c r="T20" s="4"/>
      <c r="U20" s="165">
        <f t="shared" si="2"/>
        <v>0</v>
      </c>
      <c r="V20" s="165">
        <f t="shared" si="3"/>
        <v>0</v>
      </c>
      <c r="W20" s="165">
        <f t="shared" si="4"/>
        <v>0</v>
      </c>
      <c r="X20" s="165">
        <f t="shared" si="5"/>
        <v>0</v>
      </c>
      <c r="Y20" s="188"/>
      <c r="Z20" s="165">
        <f t="shared" si="6"/>
        <v>0</v>
      </c>
      <c r="AA20" s="4"/>
      <c r="AB20" s="11" t="s">
        <v>192</v>
      </c>
      <c r="AC20" s="11"/>
      <c r="AD20" s="70" t="s">
        <v>232</v>
      </c>
      <c r="AE20" s="24">
        <v>2</v>
      </c>
      <c r="AF20" s="24">
        <v>0</v>
      </c>
      <c r="AG20" s="24">
        <v>0</v>
      </c>
      <c r="AH20" s="24">
        <v>2</v>
      </c>
      <c r="AI20" s="188"/>
      <c r="AJ20" s="24">
        <v>2</v>
      </c>
      <c r="AK20" s="4"/>
      <c r="AL20" s="4"/>
      <c r="AM20" s="207">
        <v>805.48</v>
      </c>
      <c r="AN20" s="207">
        <v>0</v>
      </c>
      <c r="AO20" s="207">
        <v>0</v>
      </c>
      <c r="AP20" s="207">
        <v>805.48</v>
      </c>
      <c r="AQ20" s="195"/>
      <c r="AR20" s="207">
        <v>14225.2</v>
      </c>
      <c r="AS20" s="4"/>
      <c r="AT20" s="4"/>
      <c r="AU20" s="207">
        <f t="shared" si="7"/>
        <v>402.74</v>
      </c>
      <c r="AV20" s="207">
        <f t="shared" si="8"/>
        <v>0</v>
      </c>
      <c r="AW20" s="207">
        <f t="shared" si="9"/>
        <v>0</v>
      </c>
      <c r="AX20" s="207">
        <f t="shared" si="10"/>
        <v>402.74</v>
      </c>
      <c r="AY20" s="195"/>
      <c r="AZ20" s="207">
        <f t="shared" si="11"/>
        <v>7112.6</v>
      </c>
      <c r="BA20" s="4"/>
    </row>
    <row r="21" spans="1:53" ht="13.2" x14ac:dyDescent="0.25">
      <c r="B21" s="11" t="s">
        <v>192</v>
      </c>
      <c r="C21" s="11"/>
      <c r="D21" s="70" t="s">
        <v>233</v>
      </c>
      <c r="E21" s="11">
        <v>0</v>
      </c>
      <c r="F21" s="11">
        <v>4</v>
      </c>
      <c r="G21" s="11">
        <v>0</v>
      </c>
      <c r="H21" s="11">
        <v>2</v>
      </c>
      <c r="I21" s="188"/>
      <c r="J21" s="11">
        <v>2</v>
      </c>
      <c r="M21" s="165">
        <v>0</v>
      </c>
      <c r="N21" s="165">
        <v>1119.54</v>
      </c>
      <c r="O21" s="165">
        <v>0</v>
      </c>
      <c r="P21" s="165">
        <v>554.98</v>
      </c>
      <c r="Q21" s="195"/>
      <c r="R21" s="165">
        <v>17774.919999999998</v>
      </c>
      <c r="S21" s="4"/>
      <c r="T21" s="4"/>
      <c r="U21" s="165">
        <f t="shared" si="2"/>
        <v>0</v>
      </c>
      <c r="V21" s="165">
        <f t="shared" si="3"/>
        <v>279.88499999999999</v>
      </c>
      <c r="W21" s="165">
        <f t="shared" si="4"/>
        <v>0</v>
      </c>
      <c r="X21" s="165">
        <f t="shared" si="5"/>
        <v>277.49</v>
      </c>
      <c r="Y21" s="188"/>
      <c r="Z21" s="165">
        <f t="shared" si="6"/>
        <v>8887.4599999999991</v>
      </c>
      <c r="AA21" s="4"/>
      <c r="AB21" s="11" t="s">
        <v>192</v>
      </c>
      <c r="AC21" s="11"/>
      <c r="AD21" s="70" t="s">
        <v>233</v>
      </c>
      <c r="AE21" s="24">
        <v>0</v>
      </c>
      <c r="AF21" s="24">
        <v>0</v>
      </c>
      <c r="AG21" s="24">
        <v>0</v>
      </c>
      <c r="AH21" s="24">
        <v>0</v>
      </c>
      <c r="AI21" s="188"/>
      <c r="AJ21" s="24">
        <v>0</v>
      </c>
      <c r="AK21" s="4"/>
      <c r="AL21" s="4"/>
      <c r="AM21" s="207">
        <v>0</v>
      </c>
      <c r="AN21" s="207">
        <v>0</v>
      </c>
      <c r="AO21" s="207">
        <v>0</v>
      </c>
      <c r="AP21" s="207">
        <v>0</v>
      </c>
      <c r="AQ21" s="195"/>
      <c r="AR21" s="207">
        <v>0</v>
      </c>
      <c r="AS21" s="4"/>
      <c r="AT21" s="4"/>
      <c r="AU21" s="207">
        <f t="shared" si="7"/>
        <v>0</v>
      </c>
      <c r="AV21" s="207">
        <f t="shared" si="8"/>
        <v>0</v>
      </c>
      <c r="AW21" s="207">
        <f t="shared" si="9"/>
        <v>0</v>
      </c>
      <c r="AX21" s="207">
        <f t="shared" si="10"/>
        <v>0</v>
      </c>
      <c r="AY21" s="195"/>
      <c r="AZ21" s="207">
        <f t="shared" si="11"/>
        <v>0</v>
      </c>
      <c r="BA21" s="4"/>
    </row>
    <row r="22" spans="1:53" ht="13.2" x14ac:dyDescent="0.25">
      <c r="B22" s="11" t="s">
        <v>192</v>
      </c>
      <c r="C22" s="11"/>
      <c r="D22" s="70" t="s">
        <v>234</v>
      </c>
      <c r="E22" s="11">
        <v>0</v>
      </c>
      <c r="F22" s="11">
        <v>2</v>
      </c>
      <c r="G22" s="11">
        <v>0</v>
      </c>
      <c r="H22" s="11">
        <v>2</v>
      </c>
      <c r="I22" s="188"/>
      <c r="J22" s="11">
        <v>2</v>
      </c>
      <c r="M22" s="165">
        <v>0</v>
      </c>
      <c r="N22" s="165">
        <v>823.44</v>
      </c>
      <c r="O22" s="165">
        <v>0</v>
      </c>
      <c r="P22" s="165">
        <v>833.03</v>
      </c>
      <c r="Q22" s="195"/>
      <c r="R22" s="165">
        <v>1503.19</v>
      </c>
      <c r="S22" s="4"/>
      <c r="T22" s="4"/>
      <c r="U22" s="165">
        <f t="shared" si="2"/>
        <v>0</v>
      </c>
      <c r="V22" s="165">
        <f t="shared" si="3"/>
        <v>411.72</v>
      </c>
      <c r="W22" s="165">
        <f t="shared" si="4"/>
        <v>0</v>
      </c>
      <c r="X22" s="165">
        <f t="shared" si="5"/>
        <v>416.51499999999999</v>
      </c>
      <c r="Y22" s="188"/>
      <c r="Z22" s="165">
        <f t="shared" si="6"/>
        <v>751.59500000000003</v>
      </c>
      <c r="AA22" s="4"/>
      <c r="AB22" s="11" t="s">
        <v>192</v>
      </c>
      <c r="AC22" s="11"/>
      <c r="AD22" s="70" t="s">
        <v>234</v>
      </c>
      <c r="AE22" s="24">
        <v>0</v>
      </c>
      <c r="AF22" s="24">
        <v>0</v>
      </c>
      <c r="AG22" s="24">
        <v>0</v>
      </c>
      <c r="AH22" s="24">
        <v>0</v>
      </c>
      <c r="AI22" s="188"/>
      <c r="AJ22" s="24">
        <v>0</v>
      </c>
      <c r="AK22" s="4"/>
      <c r="AL22" s="4"/>
      <c r="AM22" s="207">
        <v>0</v>
      </c>
      <c r="AN22" s="207">
        <v>0</v>
      </c>
      <c r="AO22" s="207">
        <v>0</v>
      </c>
      <c r="AP22" s="207">
        <v>0</v>
      </c>
      <c r="AQ22" s="195"/>
      <c r="AR22" s="207">
        <v>0</v>
      </c>
      <c r="AS22" s="4"/>
      <c r="AT22" s="4"/>
      <c r="AU22" s="207">
        <f t="shared" si="7"/>
        <v>0</v>
      </c>
      <c r="AV22" s="207">
        <f t="shared" si="8"/>
        <v>0</v>
      </c>
      <c r="AW22" s="207">
        <f t="shared" si="9"/>
        <v>0</v>
      </c>
      <c r="AX22" s="207">
        <f t="shared" si="10"/>
        <v>0</v>
      </c>
      <c r="AY22" s="195"/>
      <c r="AZ22" s="207">
        <f t="shared" si="11"/>
        <v>0</v>
      </c>
      <c r="BA22" s="4"/>
    </row>
    <row r="23" spans="1:53" ht="13.2" x14ac:dyDescent="0.25">
      <c r="B23" s="11" t="s">
        <v>192</v>
      </c>
      <c r="C23" s="11"/>
      <c r="D23" s="70" t="s">
        <v>235</v>
      </c>
      <c r="E23" s="11">
        <v>0</v>
      </c>
      <c r="F23" s="11">
        <v>0</v>
      </c>
      <c r="G23" s="11">
        <v>1</v>
      </c>
      <c r="H23" s="11">
        <v>0</v>
      </c>
      <c r="I23" s="188"/>
      <c r="J23" s="11">
        <v>1</v>
      </c>
      <c r="M23" s="165">
        <v>0</v>
      </c>
      <c r="N23" s="165">
        <v>0</v>
      </c>
      <c r="O23" s="165">
        <v>333.91</v>
      </c>
      <c r="P23" s="165">
        <v>0</v>
      </c>
      <c r="Q23" s="195"/>
      <c r="R23" s="165">
        <v>1333.91</v>
      </c>
      <c r="S23" s="4"/>
      <c r="T23" s="4"/>
      <c r="U23" s="165">
        <f t="shared" si="2"/>
        <v>0</v>
      </c>
      <c r="V23" s="165">
        <f t="shared" si="3"/>
        <v>0</v>
      </c>
      <c r="W23" s="165">
        <f t="shared" si="4"/>
        <v>333.91</v>
      </c>
      <c r="X23" s="165">
        <f t="shared" si="5"/>
        <v>0</v>
      </c>
      <c r="Y23" s="188"/>
      <c r="Z23" s="165">
        <f t="shared" si="6"/>
        <v>1333.91</v>
      </c>
      <c r="AA23" s="4"/>
      <c r="AB23" s="11" t="s">
        <v>192</v>
      </c>
      <c r="AC23" s="11"/>
      <c r="AD23" s="70" t="s">
        <v>235</v>
      </c>
      <c r="AE23" s="24">
        <v>0</v>
      </c>
      <c r="AF23" s="24">
        <v>0</v>
      </c>
      <c r="AG23" s="24">
        <v>0</v>
      </c>
      <c r="AH23" s="24">
        <v>0</v>
      </c>
      <c r="AI23" s="188"/>
      <c r="AJ23" s="24">
        <v>0</v>
      </c>
      <c r="AK23" s="4"/>
      <c r="AL23" s="4"/>
      <c r="AM23" s="207">
        <v>0</v>
      </c>
      <c r="AN23" s="207">
        <v>0</v>
      </c>
      <c r="AO23" s="207">
        <v>0</v>
      </c>
      <c r="AP23" s="207">
        <v>0</v>
      </c>
      <c r="AQ23" s="195"/>
      <c r="AR23" s="207">
        <v>0</v>
      </c>
      <c r="AS23" s="4"/>
      <c r="AT23" s="4"/>
      <c r="AU23" s="207">
        <f t="shared" si="7"/>
        <v>0</v>
      </c>
      <c r="AV23" s="207">
        <f t="shared" si="8"/>
        <v>0</v>
      </c>
      <c r="AW23" s="207">
        <f t="shared" si="9"/>
        <v>0</v>
      </c>
      <c r="AX23" s="207">
        <f t="shared" si="10"/>
        <v>0</v>
      </c>
      <c r="AY23" s="195"/>
      <c r="AZ23" s="207">
        <f t="shared" si="11"/>
        <v>0</v>
      </c>
      <c r="BA23" s="4"/>
    </row>
    <row r="24" spans="1:53" ht="13.2" x14ac:dyDescent="0.25">
      <c r="B24" s="11" t="s">
        <v>192</v>
      </c>
      <c r="C24" s="11"/>
      <c r="D24" s="70" t="s">
        <v>248</v>
      </c>
      <c r="E24" s="11">
        <v>0</v>
      </c>
      <c r="F24" s="11">
        <v>0</v>
      </c>
      <c r="G24" s="11">
        <v>0</v>
      </c>
      <c r="H24" s="11">
        <v>0</v>
      </c>
      <c r="I24" s="188"/>
      <c r="J24" s="11">
        <v>0</v>
      </c>
      <c r="M24" s="165">
        <v>0</v>
      </c>
      <c r="N24" s="165">
        <v>0</v>
      </c>
      <c r="O24" s="165">
        <v>0</v>
      </c>
      <c r="P24" s="165">
        <v>0</v>
      </c>
      <c r="Q24" s="195"/>
      <c r="R24" s="165">
        <v>0</v>
      </c>
      <c r="S24" s="4"/>
      <c r="T24" s="4"/>
      <c r="U24" s="165">
        <f t="shared" si="2"/>
        <v>0</v>
      </c>
      <c r="V24" s="165">
        <f t="shared" si="3"/>
        <v>0</v>
      </c>
      <c r="W24" s="165">
        <f t="shared" si="4"/>
        <v>0</v>
      </c>
      <c r="X24" s="165">
        <f t="shared" si="5"/>
        <v>0</v>
      </c>
      <c r="Y24" s="188"/>
      <c r="Z24" s="165">
        <f t="shared" si="6"/>
        <v>0</v>
      </c>
      <c r="AA24" s="4"/>
      <c r="AB24" s="11" t="s">
        <v>192</v>
      </c>
      <c r="AC24" s="11"/>
      <c r="AD24" s="70" t="s">
        <v>248</v>
      </c>
      <c r="AE24" s="24">
        <v>0</v>
      </c>
      <c r="AF24" s="24">
        <v>0</v>
      </c>
      <c r="AG24" s="24">
        <v>0</v>
      </c>
      <c r="AH24" s="24">
        <v>0</v>
      </c>
      <c r="AI24" s="188"/>
      <c r="AJ24" s="24">
        <v>2</v>
      </c>
      <c r="AK24" s="4"/>
      <c r="AL24" s="4"/>
      <c r="AM24" s="207">
        <v>0</v>
      </c>
      <c r="AN24" s="207">
        <v>0</v>
      </c>
      <c r="AO24" s="207">
        <v>0</v>
      </c>
      <c r="AP24" s="207">
        <v>0</v>
      </c>
      <c r="AQ24" s="195"/>
      <c r="AR24" s="207">
        <v>12826.09</v>
      </c>
      <c r="AS24" s="4"/>
      <c r="AT24" s="4"/>
      <c r="AU24" s="207">
        <f t="shared" si="7"/>
        <v>0</v>
      </c>
      <c r="AV24" s="207">
        <f t="shared" si="8"/>
        <v>0</v>
      </c>
      <c r="AW24" s="207">
        <f t="shared" si="9"/>
        <v>0</v>
      </c>
      <c r="AX24" s="207">
        <f t="shared" si="10"/>
        <v>0</v>
      </c>
      <c r="AY24" s="195"/>
      <c r="AZ24" s="207">
        <f t="shared" si="11"/>
        <v>6413.0450000000001</v>
      </c>
      <c r="BA24" s="4"/>
    </row>
    <row r="25" spans="1:53" ht="13.2" x14ac:dyDescent="0.25">
      <c r="B25" s="11" t="s">
        <v>192</v>
      </c>
      <c r="C25" s="11"/>
      <c r="D25" s="70" t="s">
        <v>238</v>
      </c>
      <c r="E25" s="11">
        <v>12</v>
      </c>
      <c r="F25" s="11">
        <v>233</v>
      </c>
      <c r="G25" s="11">
        <v>8</v>
      </c>
      <c r="H25" s="11">
        <v>120</v>
      </c>
      <c r="I25" s="188"/>
      <c r="J25" s="11">
        <v>73</v>
      </c>
      <c r="M25" s="165">
        <v>1564.37</v>
      </c>
      <c r="N25" s="165">
        <v>39358.430000000008</v>
      </c>
      <c r="O25" s="165">
        <v>820.38999999999987</v>
      </c>
      <c r="P25" s="165">
        <v>14899.460000000005</v>
      </c>
      <c r="Q25" s="195"/>
      <c r="R25" s="165">
        <v>79760.64999999998</v>
      </c>
      <c r="S25" s="4"/>
      <c r="T25" s="4"/>
      <c r="U25" s="165">
        <f t="shared" si="2"/>
        <v>130.36416666666665</v>
      </c>
      <c r="V25" s="165">
        <f t="shared" si="3"/>
        <v>168.92030042918458</v>
      </c>
      <c r="W25" s="165">
        <f t="shared" si="4"/>
        <v>102.54874999999998</v>
      </c>
      <c r="X25" s="165">
        <f t="shared" si="5"/>
        <v>124.16216666666671</v>
      </c>
      <c r="Y25" s="188"/>
      <c r="Z25" s="165">
        <f t="shared" si="6"/>
        <v>1092.6116438356162</v>
      </c>
      <c r="AA25" s="4"/>
      <c r="AB25" s="11" t="s">
        <v>192</v>
      </c>
      <c r="AC25" s="11"/>
      <c r="AD25" s="70" t="s">
        <v>238</v>
      </c>
      <c r="AE25" s="24">
        <v>3</v>
      </c>
      <c r="AF25" s="24">
        <v>19</v>
      </c>
      <c r="AG25" s="24">
        <v>11</v>
      </c>
      <c r="AH25" s="24">
        <v>13</v>
      </c>
      <c r="AI25" s="188"/>
      <c r="AJ25" s="24">
        <v>12</v>
      </c>
      <c r="AK25" s="4"/>
      <c r="AL25" s="4"/>
      <c r="AM25" s="207">
        <v>3032.37</v>
      </c>
      <c r="AN25" s="207">
        <v>46127.79</v>
      </c>
      <c r="AO25" s="207">
        <v>11690.519999999999</v>
      </c>
      <c r="AP25" s="207">
        <v>23027.18</v>
      </c>
      <c r="AQ25" s="195"/>
      <c r="AR25" s="207">
        <v>137356.1</v>
      </c>
      <c r="AS25" s="4"/>
      <c r="AT25" s="4"/>
      <c r="AU25" s="207">
        <f t="shared" si="7"/>
        <v>1010.79</v>
      </c>
      <c r="AV25" s="207">
        <f t="shared" si="8"/>
        <v>2427.7784210526315</v>
      </c>
      <c r="AW25" s="207">
        <f t="shared" si="9"/>
        <v>1062.7745454545454</v>
      </c>
      <c r="AX25" s="207">
        <f t="shared" si="10"/>
        <v>1771.3215384615385</v>
      </c>
      <c r="AY25" s="195"/>
      <c r="AZ25" s="207">
        <f t="shared" si="11"/>
        <v>11446.341666666667</v>
      </c>
      <c r="BA25" s="4"/>
    </row>
    <row r="26" spans="1:53" ht="13.2" x14ac:dyDescent="0.25">
      <c r="B26" s="11" t="s">
        <v>192</v>
      </c>
      <c r="C26" s="11"/>
      <c r="D26" s="70" t="s">
        <v>239</v>
      </c>
      <c r="E26" s="11">
        <v>14</v>
      </c>
      <c r="F26" s="11">
        <v>8</v>
      </c>
      <c r="G26" s="11">
        <v>26</v>
      </c>
      <c r="H26" s="11">
        <v>10</v>
      </c>
      <c r="I26" s="188"/>
      <c r="J26" s="11">
        <v>31</v>
      </c>
      <c r="M26" s="165">
        <v>2180.58</v>
      </c>
      <c r="N26" s="165">
        <v>1721.04</v>
      </c>
      <c r="O26" s="165">
        <v>8449.7999999999993</v>
      </c>
      <c r="P26" s="165">
        <v>1980.5700000000002</v>
      </c>
      <c r="Q26" s="195"/>
      <c r="R26" s="165">
        <v>27144.520000000004</v>
      </c>
      <c r="S26" s="4"/>
      <c r="T26" s="4"/>
      <c r="U26" s="165">
        <f t="shared" si="2"/>
        <v>155.75571428571428</v>
      </c>
      <c r="V26" s="165">
        <f t="shared" si="3"/>
        <v>215.13</v>
      </c>
      <c r="W26" s="165">
        <f t="shared" si="4"/>
        <v>324.99230769230769</v>
      </c>
      <c r="X26" s="165">
        <f t="shared" si="5"/>
        <v>198.05700000000002</v>
      </c>
      <c r="Y26" s="188"/>
      <c r="Z26" s="165">
        <f t="shared" si="6"/>
        <v>875.62967741935495</v>
      </c>
      <c r="AA26" s="4"/>
      <c r="AB26" s="11" t="s">
        <v>192</v>
      </c>
      <c r="AC26" s="11"/>
      <c r="AD26" s="70" t="s">
        <v>239</v>
      </c>
      <c r="AE26" s="24">
        <v>3</v>
      </c>
      <c r="AF26" s="24">
        <v>5</v>
      </c>
      <c r="AG26" s="24">
        <v>2</v>
      </c>
      <c r="AH26" s="24">
        <v>0</v>
      </c>
      <c r="AI26" s="188"/>
      <c r="AJ26" s="24">
        <v>5</v>
      </c>
      <c r="AK26" s="4"/>
      <c r="AL26" s="4"/>
      <c r="AM26" s="207">
        <v>6347.1</v>
      </c>
      <c r="AN26" s="207">
        <v>22092.51</v>
      </c>
      <c r="AO26" s="207">
        <v>1575.73</v>
      </c>
      <c r="AP26" s="207">
        <v>0</v>
      </c>
      <c r="AQ26" s="195"/>
      <c r="AR26" s="207">
        <v>18305.84</v>
      </c>
      <c r="AS26" s="4"/>
      <c r="AT26" s="4"/>
      <c r="AU26" s="207">
        <f t="shared" si="7"/>
        <v>2115.7000000000003</v>
      </c>
      <c r="AV26" s="207">
        <f t="shared" si="8"/>
        <v>4418.5019999999995</v>
      </c>
      <c r="AW26" s="207">
        <f t="shared" si="9"/>
        <v>787.86500000000001</v>
      </c>
      <c r="AX26" s="207">
        <f t="shared" si="10"/>
        <v>0</v>
      </c>
      <c r="AY26" s="195"/>
      <c r="AZ26" s="207">
        <f t="shared" si="11"/>
        <v>3661.1680000000001</v>
      </c>
      <c r="BA26" s="4"/>
    </row>
    <row r="27" spans="1:53" ht="13.2" x14ac:dyDescent="0.25">
      <c r="B27" s="11" t="s">
        <v>192</v>
      </c>
      <c r="C27" s="11"/>
      <c r="D27" s="70" t="s">
        <v>240</v>
      </c>
      <c r="E27" s="11">
        <v>2</v>
      </c>
      <c r="F27" s="11">
        <v>2</v>
      </c>
      <c r="G27" s="11">
        <v>0</v>
      </c>
      <c r="H27" s="11">
        <v>0</v>
      </c>
      <c r="I27" s="188"/>
      <c r="J27" s="11">
        <v>0</v>
      </c>
      <c r="M27" s="165">
        <v>3.82</v>
      </c>
      <c r="N27" s="165">
        <v>526.22</v>
      </c>
      <c r="O27" s="165">
        <v>0</v>
      </c>
      <c r="P27" s="165">
        <v>0</v>
      </c>
      <c r="Q27" s="195"/>
      <c r="R27" s="165">
        <v>0</v>
      </c>
      <c r="S27" s="4"/>
      <c r="T27" s="4"/>
      <c r="U27" s="165">
        <f t="shared" si="2"/>
        <v>1.91</v>
      </c>
      <c r="V27" s="165">
        <f t="shared" si="3"/>
        <v>263.11</v>
      </c>
      <c r="W27" s="165">
        <f t="shared" si="4"/>
        <v>0</v>
      </c>
      <c r="X27" s="165">
        <f t="shared" si="5"/>
        <v>0</v>
      </c>
      <c r="Y27" s="188"/>
      <c r="Z27" s="165">
        <f t="shared" si="6"/>
        <v>0</v>
      </c>
      <c r="AA27" s="4"/>
      <c r="AB27" s="11" t="s">
        <v>192</v>
      </c>
      <c r="AC27" s="11"/>
      <c r="AD27" s="70" t="s">
        <v>240</v>
      </c>
      <c r="AE27" s="24">
        <v>0</v>
      </c>
      <c r="AF27" s="24">
        <v>0</v>
      </c>
      <c r="AG27" s="24">
        <v>0</v>
      </c>
      <c r="AH27" s="24">
        <v>0</v>
      </c>
      <c r="AI27" s="188"/>
      <c r="AJ27" s="24">
        <v>0</v>
      </c>
      <c r="AK27" s="4"/>
      <c r="AL27" s="4"/>
      <c r="AM27" s="207">
        <v>0</v>
      </c>
      <c r="AN27" s="207">
        <v>0</v>
      </c>
      <c r="AO27" s="207">
        <v>0</v>
      </c>
      <c r="AP27" s="207">
        <v>0</v>
      </c>
      <c r="AQ27" s="195"/>
      <c r="AR27" s="207">
        <v>0</v>
      </c>
      <c r="AS27" s="4"/>
      <c r="AT27" s="4"/>
      <c r="AU27" s="207">
        <f t="shared" si="7"/>
        <v>0</v>
      </c>
      <c r="AV27" s="207">
        <f t="shared" si="8"/>
        <v>0</v>
      </c>
      <c r="AW27" s="207">
        <f t="shared" si="9"/>
        <v>0</v>
      </c>
      <c r="AX27" s="207">
        <f t="shared" si="10"/>
        <v>0</v>
      </c>
      <c r="AY27" s="195"/>
      <c r="AZ27" s="207">
        <f t="shared" si="11"/>
        <v>0</v>
      </c>
      <c r="BA27" s="4"/>
    </row>
    <row r="28" spans="1:53" ht="13.2" x14ac:dyDescent="0.25">
      <c r="B28" s="11" t="s">
        <v>192</v>
      </c>
      <c r="C28" s="11"/>
      <c r="D28" s="70" t="s">
        <v>241</v>
      </c>
      <c r="E28" s="11">
        <v>0</v>
      </c>
      <c r="F28" s="11">
        <v>0</v>
      </c>
      <c r="G28" s="11">
        <v>0</v>
      </c>
      <c r="H28" s="11">
        <v>0</v>
      </c>
      <c r="I28" s="188"/>
      <c r="J28" s="11">
        <v>0</v>
      </c>
      <c r="M28" s="165">
        <v>0</v>
      </c>
      <c r="N28" s="165">
        <v>0</v>
      </c>
      <c r="O28" s="165">
        <v>0</v>
      </c>
      <c r="P28" s="165">
        <v>0</v>
      </c>
      <c r="Q28" s="195"/>
      <c r="R28" s="165">
        <v>0</v>
      </c>
      <c r="S28" s="4"/>
      <c r="T28" s="4"/>
      <c r="U28" s="165">
        <f t="shared" si="2"/>
        <v>0</v>
      </c>
      <c r="V28" s="165">
        <f t="shared" si="3"/>
        <v>0</v>
      </c>
      <c r="W28" s="165">
        <f t="shared" si="4"/>
        <v>0</v>
      </c>
      <c r="X28" s="165">
        <f t="shared" si="5"/>
        <v>0</v>
      </c>
      <c r="Y28" s="188"/>
      <c r="Z28" s="165">
        <f t="shared" si="6"/>
        <v>0</v>
      </c>
      <c r="AA28" s="4"/>
      <c r="AB28" s="11" t="s">
        <v>192</v>
      </c>
      <c r="AC28" s="11"/>
      <c r="AD28" s="70" t="s">
        <v>241</v>
      </c>
      <c r="AE28" s="24">
        <v>1</v>
      </c>
      <c r="AF28" s="24">
        <v>0</v>
      </c>
      <c r="AG28" s="24">
        <v>0</v>
      </c>
      <c r="AH28" s="24">
        <v>0</v>
      </c>
      <c r="AI28" s="188"/>
      <c r="AJ28" s="24">
        <v>0</v>
      </c>
      <c r="AK28" s="4"/>
      <c r="AL28" s="4"/>
      <c r="AM28" s="207">
        <v>748.05</v>
      </c>
      <c r="AN28" s="207">
        <v>0</v>
      </c>
      <c r="AO28" s="207">
        <v>0</v>
      </c>
      <c r="AP28" s="207">
        <v>0</v>
      </c>
      <c r="AQ28" s="195"/>
      <c r="AR28" s="207">
        <v>0</v>
      </c>
      <c r="AS28" s="4"/>
      <c r="AT28" s="4"/>
      <c r="AU28" s="207">
        <f t="shared" si="7"/>
        <v>748.05</v>
      </c>
      <c r="AV28" s="207">
        <f t="shared" si="8"/>
        <v>0</v>
      </c>
      <c r="AW28" s="207">
        <f t="shared" si="9"/>
        <v>0</v>
      </c>
      <c r="AX28" s="207">
        <f t="shared" si="10"/>
        <v>0</v>
      </c>
      <c r="AY28" s="195"/>
      <c r="AZ28" s="207">
        <f t="shared" si="11"/>
        <v>0</v>
      </c>
      <c r="BA28" s="4"/>
    </row>
    <row r="29" spans="1:53" ht="13.2" x14ac:dyDescent="0.25">
      <c r="B29" s="11" t="s">
        <v>192</v>
      </c>
      <c r="C29" s="11"/>
      <c r="D29" s="70" t="s">
        <v>242</v>
      </c>
      <c r="E29" s="11">
        <v>2</v>
      </c>
      <c r="F29" s="11">
        <v>62</v>
      </c>
      <c r="G29" s="11">
        <v>11</v>
      </c>
      <c r="H29" s="11">
        <v>38</v>
      </c>
      <c r="I29" s="188"/>
      <c r="J29" s="11">
        <v>51</v>
      </c>
      <c r="M29" s="165">
        <v>681.14</v>
      </c>
      <c r="N29" s="165">
        <v>15220.539999999999</v>
      </c>
      <c r="O29" s="165">
        <v>2327.2400000000002</v>
      </c>
      <c r="P29" s="165">
        <v>6694.6400000000012</v>
      </c>
      <c r="Q29" s="195"/>
      <c r="R29" s="165">
        <v>52437.049999999996</v>
      </c>
      <c r="S29" s="4"/>
      <c r="T29" s="4"/>
      <c r="U29" s="165">
        <f t="shared" si="2"/>
        <v>340.57</v>
      </c>
      <c r="V29" s="165">
        <f t="shared" si="3"/>
        <v>245.49258064516127</v>
      </c>
      <c r="W29" s="165">
        <f t="shared" si="4"/>
        <v>211.56727272727275</v>
      </c>
      <c r="X29" s="165">
        <f t="shared" si="5"/>
        <v>176.17473684210529</v>
      </c>
      <c r="Y29" s="188"/>
      <c r="Z29" s="165">
        <f t="shared" si="6"/>
        <v>1028.177450980392</v>
      </c>
      <c r="AA29" s="4"/>
      <c r="AB29" s="11" t="s">
        <v>192</v>
      </c>
      <c r="AC29" s="11"/>
      <c r="AD29" s="70" t="s">
        <v>242</v>
      </c>
      <c r="AE29" s="24">
        <v>7</v>
      </c>
      <c r="AF29" s="24">
        <v>5</v>
      </c>
      <c r="AG29" s="24">
        <v>3</v>
      </c>
      <c r="AH29" s="24">
        <v>3</v>
      </c>
      <c r="AI29" s="188"/>
      <c r="AJ29" s="24">
        <v>5</v>
      </c>
      <c r="AK29" s="4"/>
      <c r="AL29" s="4"/>
      <c r="AM29" s="207">
        <v>10095.73</v>
      </c>
      <c r="AN29" s="207">
        <v>629.03000000000009</v>
      </c>
      <c r="AO29" s="207">
        <v>1128.47</v>
      </c>
      <c r="AP29" s="207">
        <v>1646.56</v>
      </c>
      <c r="AQ29" s="195"/>
      <c r="AR29" s="207">
        <v>15331.24</v>
      </c>
      <c r="AS29" s="4"/>
      <c r="AT29" s="4"/>
      <c r="AU29" s="207">
        <f t="shared" si="7"/>
        <v>1442.2471428571428</v>
      </c>
      <c r="AV29" s="207">
        <f t="shared" si="8"/>
        <v>125.80600000000001</v>
      </c>
      <c r="AW29" s="207">
        <f t="shared" si="9"/>
        <v>376.15666666666669</v>
      </c>
      <c r="AX29" s="207">
        <f t="shared" si="10"/>
        <v>548.85333333333335</v>
      </c>
      <c r="AY29" s="195"/>
      <c r="AZ29" s="207">
        <f t="shared" si="11"/>
        <v>3066.248</v>
      </c>
      <c r="BA29" s="4"/>
    </row>
    <row r="30" spans="1:53" ht="13.2" x14ac:dyDescent="0.25">
      <c r="B30" s="11" t="s">
        <v>192</v>
      </c>
      <c r="C30" s="11"/>
      <c r="D30" s="70" t="s">
        <v>243</v>
      </c>
      <c r="E30" s="11">
        <v>2490</v>
      </c>
      <c r="F30" s="11">
        <v>3612</v>
      </c>
      <c r="G30" s="11">
        <v>1536</v>
      </c>
      <c r="H30" s="11">
        <v>2835</v>
      </c>
      <c r="I30" s="188"/>
      <c r="J30" s="11">
        <v>4056</v>
      </c>
      <c r="M30" s="165">
        <v>643898.320000001</v>
      </c>
      <c r="N30" s="165">
        <v>1011639.2900000002</v>
      </c>
      <c r="O30" s="165">
        <v>311807.74000000057</v>
      </c>
      <c r="P30" s="165">
        <v>923254.9099999984</v>
      </c>
      <c r="Q30" s="195"/>
      <c r="R30" s="165">
        <v>4108396.169999992</v>
      </c>
      <c r="S30" s="4"/>
      <c r="T30" s="4"/>
      <c r="U30" s="165">
        <f t="shared" ref="U30" si="12">IFERROR(M30/E30,0)</f>
        <v>258.59370281124541</v>
      </c>
      <c r="V30" s="165">
        <f t="shared" ref="V30" si="13">IFERROR(N30/F30,0)</f>
        <v>280.07732281284609</v>
      </c>
      <c r="W30" s="165">
        <f t="shared" ref="W30" si="14">IFERROR(O30/G30,0)</f>
        <v>202.99983072916703</v>
      </c>
      <c r="X30" s="165">
        <f t="shared" ref="X30" si="15">IFERROR(P30/H30,0)</f>
        <v>325.66310758377369</v>
      </c>
      <c r="Y30" s="188"/>
      <c r="Z30" s="165">
        <f t="shared" ref="Z30" si="16">IFERROR(R30/J30,0)</f>
        <v>1012.9181878698205</v>
      </c>
      <c r="AA30" s="4"/>
      <c r="AB30" s="11" t="s">
        <v>192</v>
      </c>
      <c r="AC30" s="11"/>
      <c r="AD30" s="70" t="s">
        <v>243</v>
      </c>
      <c r="AE30" s="24">
        <v>176</v>
      </c>
      <c r="AF30" s="24">
        <v>133</v>
      </c>
      <c r="AG30" s="24">
        <v>70</v>
      </c>
      <c r="AH30" s="24">
        <v>102</v>
      </c>
      <c r="AI30" s="188"/>
      <c r="AJ30" s="24">
        <v>132</v>
      </c>
      <c r="AK30" s="4"/>
      <c r="AL30" s="4"/>
      <c r="AM30" s="207">
        <v>267153.94000000006</v>
      </c>
      <c r="AN30" s="207">
        <v>91513.420000000027</v>
      </c>
      <c r="AO30" s="207">
        <v>29579.85</v>
      </c>
      <c r="AP30" s="207">
        <v>68321.94</v>
      </c>
      <c r="AQ30" s="195"/>
      <c r="AR30" s="207">
        <v>283776.66000000003</v>
      </c>
      <c r="AS30" s="4"/>
      <c r="AT30" s="4"/>
      <c r="AU30" s="207">
        <f t="shared" ref="AU30" si="17">IFERROR(AM30/AE30,0)</f>
        <v>1517.920113636364</v>
      </c>
      <c r="AV30" s="207">
        <f t="shared" ref="AV30" si="18">IFERROR(AN30/AF30,0)</f>
        <v>688.07082706766937</v>
      </c>
      <c r="AW30" s="207">
        <f t="shared" ref="AW30" si="19">IFERROR(AO30/AG30,0)</f>
        <v>422.56928571428568</v>
      </c>
      <c r="AX30" s="207">
        <f t="shared" ref="AX30" si="20">IFERROR(AP30/AH30,0)</f>
        <v>669.82294117647064</v>
      </c>
      <c r="AY30" s="195"/>
      <c r="AZ30" s="207">
        <f t="shared" ref="AZ30" si="21">IFERROR(AR30/AJ30,0)</f>
        <v>2149.8231818181821</v>
      </c>
      <c r="BA30" s="4"/>
    </row>
    <row r="31" spans="1:53" ht="13.2" x14ac:dyDescent="0.25">
      <c r="B31" s="11" t="s">
        <v>192</v>
      </c>
      <c r="C31" s="11"/>
      <c r="D31" s="70" t="s">
        <v>244</v>
      </c>
      <c r="E31" s="11">
        <v>52</v>
      </c>
      <c r="F31" s="11">
        <v>18</v>
      </c>
      <c r="G31" s="11">
        <v>2</v>
      </c>
      <c r="H31" s="11">
        <v>18</v>
      </c>
      <c r="I31" s="188"/>
      <c r="J31" s="11">
        <v>22</v>
      </c>
      <c r="M31" s="165">
        <v>15426.610000000002</v>
      </c>
      <c r="N31" s="165">
        <v>2946.3799999999997</v>
      </c>
      <c r="O31" s="165">
        <v>2192.6400000000003</v>
      </c>
      <c r="P31" s="165">
        <v>4627.8999999999996</v>
      </c>
      <c r="Q31" s="195"/>
      <c r="R31" s="165">
        <v>7056.3499999999985</v>
      </c>
      <c r="S31" s="4"/>
      <c r="T31" s="4"/>
      <c r="U31" s="165">
        <f t="shared" si="2"/>
        <v>296.66557692307697</v>
      </c>
      <c r="V31" s="165">
        <f t="shared" si="3"/>
        <v>163.68777777777777</v>
      </c>
      <c r="W31" s="165">
        <f t="shared" si="4"/>
        <v>1096.3200000000002</v>
      </c>
      <c r="X31" s="165">
        <f t="shared" si="5"/>
        <v>257.10555555555555</v>
      </c>
      <c r="Y31" s="188"/>
      <c r="Z31" s="165">
        <f t="shared" si="6"/>
        <v>320.74318181818177</v>
      </c>
      <c r="AA31" s="4"/>
      <c r="AB31" s="11" t="s">
        <v>192</v>
      </c>
      <c r="AC31" s="11"/>
      <c r="AD31" s="70" t="s">
        <v>244</v>
      </c>
      <c r="AE31" s="24">
        <v>9</v>
      </c>
      <c r="AF31" s="24">
        <v>2</v>
      </c>
      <c r="AG31" s="24">
        <v>1</v>
      </c>
      <c r="AH31" s="24">
        <v>5</v>
      </c>
      <c r="AI31" s="188"/>
      <c r="AJ31" s="24">
        <v>9</v>
      </c>
      <c r="AK31" s="4"/>
      <c r="AL31" s="4"/>
      <c r="AM31" s="207">
        <v>9222.84</v>
      </c>
      <c r="AN31" s="207">
        <v>776.53</v>
      </c>
      <c r="AO31" s="207">
        <v>442.62</v>
      </c>
      <c r="AP31" s="207">
        <v>5899.65</v>
      </c>
      <c r="AQ31" s="195"/>
      <c r="AR31" s="207">
        <v>74054.310000000012</v>
      </c>
      <c r="AS31" s="4"/>
      <c r="AT31" s="4"/>
      <c r="AU31" s="207">
        <f t="shared" si="7"/>
        <v>1024.76</v>
      </c>
      <c r="AV31" s="207">
        <f t="shared" si="8"/>
        <v>388.26499999999999</v>
      </c>
      <c r="AW31" s="207">
        <f t="shared" si="9"/>
        <v>442.62</v>
      </c>
      <c r="AX31" s="207">
        <f t="shared" si="10"/>
        <v>1179.9299999999998</v>
      </c>
      <c r="AY31" s="195"/>
      <c r="AZ31" s="207">
        <f t="shared" si="11"/>
        <v>8228.256666666668</v>
      </c>
      <c r="BA31" s="4"/>
    </row>
    <row r="32" spans="1:53" ht="13.8" thickBot="1" x14ac:dyDescent="0.3">
      <c r="B32" s="92"/>
      <c r="C32" s="92"/>
      <c r="D32" s="84"/>
      <c r="E32" s="92"/>
      <c r="F32" s="92"/>
      <c r="G32" s="92"/>
      <c r="H32" s="92"/>
      <c r="I32" s="189"/>
      <c r="J32" s="92"/>
      <c r="M32" s="92"/>
      <c r="N32" s="92"/>
      <c r="O32" s="92"/>
      <c r="P32" s="92"/>
      <c r="Q32" s="189"/>
      <c r="R32" s="92"/>
      <c r="S32" s="4"/>
      <c r="T32" s="4"/>
      <c r="U32" s="147"/>
      <c r="V32" s="147"/>
      <c r="W32" s="147"/>
      <c r="X32" s="147"/>
      <c r="Y32" s="191"/>
      <c r="Z32" s="147"/>
      <c r="AA32" s="4"/>
      <c r="AB32" s="92"/>
      <c r="AC32" s="92"/>
      <c r="AD32" s="84"/>
      <c r="AE32" s="101"/>
      <c r="AF32" s="101"/>
      <c r="AG32" s="101"/>
      <c r="AH32" s="101"/>
      <c r="AI32" s="189"/>
      <c r="AJ32" s="101"/>
      <c r="AK32" s="4"/>
      <c r="AL32" s="4"/>
      <c r="AM32" s="149"/>
      <c r="AN32" s="101"/>
      <c r="AO32" s="101"/>
      <c r="AP32" s="101"/>
      <c r="AQ32" s="189"/>
      <c r="AR32" s="101"/>
      <c r="AS32" s="4"/>
      <c r="AT32" s="4"/>
      <c r="AU32" s="149"/>
      <c r="AV32" s="101"/>
      <c r="AW32" s="101"/>
      <c r="AX32" s="101"/>
      <c r="AY32" s="189"/>
      <c r="AZ32" s="101"/>
      <c r="BA32" s="4"/>
    </row>
    <row r="33" spans="1:53" ht="13.8" thickBot="1" x14ac:dyDescent="0.3">
      <c r="B33" s="93" t="s">
        <v>150</v>
      </c>
      <c r="C33" s="100"/>
      <c r="D33" s="102"/>
      <c r="E33" s="163">
        <f t="shared" ref="E33:H33" si="22">SUM(E18:E32)</f>
        <v>2572</v>
      </c>
      <c r="F33" s="163">
        <f t="shared" si="22"/>
        <v>3968</v>
      </c>
      <c r="G33" s="163">
        <f t="shared" si="22"/>
        <v>1590</v>
      </c>
      <c r="H33" s="163">
        <f t="shared" si="22"/>
        <v>3039</v>
      </c>
      <c r="I33" s="192"/>
      <c r="J33" s="164">
        <f>SUM(J18:J32)</f>
        <v>4250</v>
      </c>
      <c r="L33" s="193" t="s">
        <v>151</v>
      </c>
      <c r="M33" s="198">
        <f t="shared" ref="M33:P33" si="23">SUM(M18:M32)</f>
        <v>663754.84000000102</v>
      </c>
      <c r="N33" s="199">
        <f t="shared" si="23"/>
        <v>1077578.3</v>
      </c>
      <c r="O33" s="199">
        <f t="shared" si="23"/>
        <v>331749.5200000006</v>
      </c>
      <c r="P33" s="199">
        <f t="shared" si="23"/>
        <v>953925.87999999837</v>
      </c>
      <c r="Q33" s="200"/>
      <c r="R33" s="201">
        <f>SUM(R18:R32)</f>
        <v>4326147.5299999919</v>
      </c>
      <c r="S33" s="4"/>
      <c r="T33" s="139" t="s">
        <v>176</v>
      </c>
      <c r="U33" s="177">
        <f>M33/E33</f>
        <v>258.0695334370144</v>
      </c>
      <c r="V33" s="196">
        <f>N33/F33</f>
        <v>271.5671118951613</v>
      </c>
      <c r="W33" s="196">
        <f t="shared" ref="W33:X33" si="24">O33/G33</f>
        <v>208.64749685534628</v>
      </c>
      <c r="X33" s="196">
        <f t="shared" si="24"/>
        <v>313.89466271799881</v>
      </c>
      <c r="Y33" s="197"/>
      <c r="Z33" s="176">
        <f>R33/J33</f>
        <v>1017.917065882351</v>
      </c>
      <c r="AA33" s="4"/>
      <c r="AB33" s="93" t="s">
        <v>150</v>
      </c>
      <c r="AC33" s="100"/>
      <c r="AD33" s="102"/>
      <c r="AE33" s="209">
        <f t="shared" ref="AE33:AH33" si="25">SUM(AE18:AE32)</f>
        <v>201</v>
      </c>
      <c r="AF33" s="210">
        <f t="shared" si="25"/>
        <v>165</v>
      </c>
      <c r="AG33" s="210">
        <f t="shared" si="25"/>
        <v>89</v>
      </c>
      <c r="AH33" s="210">
        <f t="shared" si="25"/>
        <v>126</v>
      </c>
      <c r="AI33" s="197"/>
      <c r="AJ33" s="211">
        <f>SUM(AJ18:AJ32)</f>
        <v>170</v>
      </c>
      <c r="AK33" s="4"/>
      <c r="AL33" s="139" t="s">
        <v>151</v>
      </c>
      <c r="AM33" s="202">
        <f>SUM(AM18:AM32)</f>
        <v>297405.51000000007</v>
      </c>
      <c r="AN33" s="203">
        <f t="shared" ref="AN33:AP33" si="26">SUM(AN18:AN32)</f>
        <v>161224.70000000004</v>
      </c>
      <c r="AO33" s="203">
        <f t="shared" si="26"/>
        <v>44473.599999999999</v>
      </c>
      <c r="AP33" s="203">
        <f t="shared" si="26"/>
        <v>99786.23</v>
      </c>
      <c r="AQ33" s="204"/>
      <c r="AR33" s="205">
        <f>SUM(AR18:AR32)</f>
        <v>556439.4800000001</v>
      </c>
      <c r="AS33" s="4"/>
      <c r="AT33" s="139" t="s">
        <v>176</v>
      </c>
      <c r="AU33" s="202">
        <f>AM33/AE33</f>
        <v>1479.6294029850749</v>
      </c>
      <c r="AV33" s="203">
        <f t="shared" ref="AV33:AZ33" si="27">AN33/AF33</f>
        <v>977.11939393939417</v>
      </c>
      <c r="AW33" s="203">
        <f t="shared" si="27"/>
        <v>499.70337078651681</v>
      </c>
      <c r="AX33" s="203">
        <f t="shared" si="27"/>
        <v>791.95420634920629</v>
      </c>
      <c r="AY33" s="204"/>
      <c r="AZ33" s="205">
        <f t="shared" si="27"/>
        <v>3273.1734117647065</v>
      </c>
      <c r="BA33" s="4"/>
    </row>
    <row r="34" spans="1:53" s="4" customFormat="1" ht="13.2" x14ac:dyDescent="0.25"/>
    <row r="35" spans="1:53" ht="15" customHeight="1" x14ac:dyDescent="0.25">
      <c r="B35" s="22"/>
      <c r="C35" s="22"/>
      <c r="D35" s="26"/>
      <c r="E35" s="291" t="str">
        <f>E16</f>
        <v>Number of Residential Customers in Arrears</v>
      </c>
      <c r="F35" s="291"/>
      <c r="G35" s="291"/>
      <c r="H35" s="291"/>
      <c r="I35" s="291"/>
      <c r="J35" s="291"/>
      <c r="K35" s="61"/>
      <c r="L35" s="26"/>
      <c r="M35" s="282" t="str">
        <f>M16</f>
        <v>Residential Arrearage Dollars</v>
      </c>
      <c r="N35" s="283"/>
      <c r="O35" s="283"/>
      <c r="P35" s="283"/>
      <c r="Q35" s="283"/>
      <c r="R35" s="284"/>
      <c r="S35" s="4"/>
      <c r="T35" s="26"/>
      <c r="U35" s="282" t="str">
        <f>U16</f>
        <v>Average Amount of Residential Arrearage Dollars</v>
      </c>
      <c r="V35" s="283"/>
      <c r="W35" s="283"/>
      <c r="X35" s="283"/>
      <c r="Y35" s="283"/>
      <c r="Z35" s="284"/>
      <c r="AA35" s="4"/>
      <c r="AB35" s="4"/>
      <c r="AC35" s="4"/>
      <c r="AD35" s="4"/>
      <c r="AE35" s="293" t="s">
        <v>180</v>
      </c>
      <c r="AF35" s="294"/>
      <c r="AG35" s="294"/>
      <c r="AH35" s="294"/>
      <c r="AI35" s="294"/>
      <c r="AJ35" s="295"/>
      <c r="AK35" s="4"/>
      <c r="AL35" s="148"/>
      <c r="AM35" s="294" t="str">
        <f>AM16</f>
        <v>Non-Residential Arrearage Dollars</v>
      </c>
      <c r="AN35" s="294"/>
      <c r="AO35" s="294"/>
      <c r="AP35" s="294"/>
      <c r="AQ35" s="294"/>
      <c r="AR35" s="295"/>
      <c r="AS35" s="4"/>
      <c r="AT35" s="148"/>
      <c r="AU35" s="293" t="str">
        <f>AU16</f>
        <v>Average Amount of Non-Residential Arrearage Dollars</v>
      </c>
      <c r="AV35" s="294"/>
      <c r="AW35" s="294"/>
      <c r="AX35" s="294"/>
      <c r="AY35" s="294"/>
      <c r="AZ35" s="295"/>
      <c r="BA35" s="4"/>
    </row>
    <row r="36" spans="1:53" ht="13.2" x14ac:dyDescent="0.25">
      <c r="B36" s="10" t="s">
        <v>25</v>
      </c>
      <c r="C36" s="10" t="s">
        <v>104</v>
      </c>
      <c r="D36" s="77" t="s">
        <v>26</v>
      </c>
      <c r="E36" s="23" t="s">
        <v>105</v>
      </c>
      <c r="F36" s="23" t="s">
        <v>106</v>
      </c>
      <c r="G36" s="23" t="s">
        <v>107</v>
      </c>
      <c r="H36" s="23" t="s">
        <v>202</v>
      </c>
      <c r="I36" s="187" t="s">
        <v>108</v>
      </c>
      <c r="J36" s="23" t="s">
        <v>27</v>
      </c>
      <c r="K36" s="25"/>
      <c r="M36" s="23" t="s">
        <v>105</v>
      </c>
      <c r="N36" s="146" t="s">
        <v>106</v>
      </c>
      <c r="O36" s="146" t="s">
        <v>107</v>
      </c>
      <c r="P36" s="23" t="s">
        <v>202</v>
      </c>
      <c r="Q36" s="190" t="s">
        <v>108</v>
      </c>
      <c r="R36" s="146" t="s">
        <v>27</v>
      </c>
      <c r="S36" s="4"/>
      <c r="T36" s="4"/>
      <c r="U36" s="23" t="s">
        <v>105</v>
      </c>
      <c r="V36" s="23" t="s">
        <v>106</v>
      </c>
      <c r="W36" s="23" t="s">
        <v>107</v>
      </c>
      <c r="X36" s="23" t="s">
        <v>202</v>
      </c>
      <c r="Y36" s="187" t="s">
        <v>108</v>
      </c>
      <c r="Z36" s="23" t="s">
        <v>27</v>
      </c>
      <c r="AA36" s="4"/>
      <c r="AB36" s="10" t="s">
        <v>25</v>
      </c>
      <c r="AC36" s="10" t="s">
        <v>104</v>
      </c>
      <c r="AD36" s="77" t="s">
        <v>26</v>
      </c>
      <c r="AE36" s="23" t="s">
        <v>105</v>
      </c>
      <c r="AF36" s="23" t="s">
        <v>106</v>
      </c>
      <c r="AG36" s="23" t="s">
        <v>107</v>
      </c>
      <c r="AH36" s="23" t="s">
        <v>202</v>
      </c>
      <c r="AI36" s="187" t="s">
        <v>108</v>
      </c>
      <c r="AJ36" s="23" t="s">
        <v>27</v>
      </c>
      <c r="AK36" s="4"/>
      <c r="AL36" s="4"/>
      <c r="AM36" s="23" t="s">
        <v>105</v>
      </c>
      <c r="AN36" s="23" t="s">
        <v>106</v>
      </c>
      <c r="AO36" s="23" t="s">
        <v>107</v>
      </c>
      <c r="AP36" s="23" t="s">
        <v>202</v>
      </c>
      <c r="AQ36" s="187" t="s">
        <v>108</v>
      </c>
      <c r="AR36" s="23" t="s">
        <v>27</v>
      </c>
      <c r="AS36" s="4"/>
      <c r="AT36" s="4"/>
      <c r="AU36" s="23" t="s">
        <v>105</v>
      </c>
      <c r="AV36" s="23" t="s">
        <v>106</v>
      </c>
      <c r="AW36" s="23" t="s">
        <v>107</v>
      </c>
      <c r="AX36" s="23" t="s">
        <v>202</v>
      </c>
      <c r="AY36" s="187" t="s">
        <v>108</v>
      </c>
      <c r="AZ36" s="23" t="s">
        <v>27</v>
      </c>
      <c r="BA36" s="4"/>
    </row>
    <row r="37" spans="1:53" ht="13.2" x14ac:dyDescent="0.25">
      <c r="A37" s="4" t="str">
        <f>'Discon, Recon, Liens. '!A28</f>
        <v>July, 2022</v>
      </c>
      <c r="B37" s="11" t="s">
        <v>192</v>
      </c>
      <c r="C37" s="11"/>
      <c r="D37" s="70">
        <v>0</v>
      </c>
      <c r="E37" s="11">
        <v>2</v>
      </c>
      <c r="F37" s="11">
        <v>9</v>
      </c>
      <c r="G37" s="11">
        <v>4</v>
      </c>
      <c r="H37" s="11">
        <v>2</v>
      </c>
      <c r="I37" s="188"/>
      <c r="J37" s="11">
        <v>10</v>
      </c>
      <c r="M37" s="166">
        <v>1821.1599999999999</v>
      </c>
      <c r="N37" s="166">
        <v>1298.28</v>
      </c>
      <c r="O37" s="166">
        <v>5831.71</v>
      </c>
      <c r="P37" s="166">
        <v>274.58000000000004</v>
      </c>
      <c r="Q37" s="194"/>
      <c r="R37" s="166">
        <v>10179.14</v>
      </c>
      <c r="S37" s="4"/>
      <c r="T37" s="4"/>
      <c r="U37" s="166">
        <f>IFERROR(M37/E37,0)</f>
        <v>910.57999999999993</v>
      </c>
      <c r="V37" s="166">
        <f t="shared" ref="V37:Z49" si="28">IFERROR(N37/F37,0)</f>
        <v>144.25333333333333</v>
      </c>
      <c r="W37" s="166">
        <f t="shared" si="28"/>
        <v>1457.9275</v>
      </c>
      <c r="X37" s="166">
        <f t="shared" si="28"/>
        <v>137.29000000000002</v>
      </c>
      <c r="Y37" s="194"/>
      <c r="Z37" s="166">
        <f t="shared" si="28"/>
        <v>1017.914</v>
      </c>
      <c r="AA37" s="4"/>
      <c r="AB37" s="11" t="s">
        <v>192</v>
      </c>
      <c r="AC37" s="11"/>
      <c r="AD37" s="70">
        <v>0</v>
      </c>
      <c r="AE37" s="24">
        <v>0</v>
      </c>
      <c r="AF37" s="24">
        <v>1</v>
      </c>
      <c r="AG37" s="24">
        <v>0</v>
      </c>
      <c r="AH37" s="24">
        <v>0</v>
      </c>
      <c r="AI37" s="188"/>
      <c r="AJ37" s="24">
        <v>0</v>
      </c>
      <c r="AK37" s="4"/>
      <c r="AL37" s="4"/>
      <c r="AM37" s="206">
        <v>0</v>
      </c>
      <c r="AN37" s="206">
        <v>84.57</v>
      </c>
      <c r="AO37" s="206">
        <v>0</v>
      </c>
      <c r="AP37" s="206">
        <v>0</v>
      </c>
      <c r="AQ37" s="194"/>
      <c r="AR37" s="206">
        <v>0</v>
      </c>
      <c r="AS37" s="4"/>
      <c r="AT37" s="4"/>
      <c r="AU37" s="206">
        <f>IFERROR(AM37/AE37,0)</f>
        <v>0</v>
      </c>
      <c r="AV37" s="206">
        <f t="shared" ref="AV37:AX37" si="29">IFERROR(AN37/AF37,0)</f>
        <v>84.57</v>
      </c>
      <c r="AW37" s="206">
        <f t="shared" si="29"/>
        <v>0</v>
      </c>
      <c r="AX37" s="206">
        <f t="shared" si="29"/>
        <v>0</v>
      </c>
      <c r="AY37" s="194"/>
      <c r="AZ37" s="206">
        <f>IFERROR(AR37/AJ37,0)</f>
        <v>0</v>
      </c>
      <c r="BA37" s="4"/>
    </row>
    <row r="38" spans="1:53" ht="13.2" x14ac:dyDescent="0.25">
      <c r="B38" s="11" t="s">
        <v>192</v>
      </c>
      <c r="C38" s="11"/>
      <c r="D38" s="70" t="s">
        <v>232</v>
      </c>
      <c r="E38" s="11">
        <v>0</v>
      </c>
      <c r="F38" s="11">
        <v>0</v>
      </c>
      <c r="G38" s="11">
        <v>0</v>
      </c>
      <c r="H38" s="11">
        <v>0</v>
      </c>
      <c r="I38" s="188"/>
      <c r="J38" s="11">
        <v>0</v>
      </c>
      <c r="M38" s="165">
        <v>0</v>
      </c>
      <c r="N38" s="165">
        <v>0</v>
      </c>
      <c r="O38" s="165">
        <v>0</v>
      </c>
      <c r="P38" s="165">
        <v>0</v>
      </c>
      <c r="Q38" s="195"/>
      <c r="R38" s="165">
        <v>0</v>
      </c>
      <c r="S38" s="4"/>
      <c r="T38" s="4"/>
      <c r="U38" s="165">
        <f t="shared" ref="U38:U49" si="30">IFERROR(M38/E38,0)</f>
        <v>0</v>
      </c>
      <c r="V38" s="165">
        <f t="shared" si="28"/>
        <v>0</v>
      </c>
      <c r="W38" s="165">
        <f t="shared" si="28"/>
        <v>0</v>
      </c>
      <c r="X38" s="165">
        <f t="shared" si="28"/>
        <v>0</v>
      </c>
      <c r="Y38" s="195"/>
      <c r="Z38" s="165">
        <f t="shared" si="28"/>
        <v>0</v>
      </c>
      <c r="AA38" s="4"/>
      <c r="AB38" s="11" t="s">
        <v>192</v>
      </c>
      <c r="AC38" s="11"/>
      <c r="AD38" s="70" t="s">
        <v>232</v>
      </c>
      <c r="AE38" s="24">
        <v>2</v>
      </c>
      <c r="AF38" s="24">
        <v>0</v>
      </c>
      <c r="AG38" s="24">
        <v>0</v>
      </c>
      <c r="AH38" s="24">
        <v>2</v>
      </c>
      <c r="AI38" s="188"/>
      <c r="AJ38" s="24">
        <v>2</v>
      </c>
      <c r="AK38" s="4"/>
      <c r="AL38" s="4"/>
      <c r="AM38" s="207">
        <v>797.77</v>
      </c>
      <c r="AN38" s="207">
        <v>0</v>
      </c>
      <c r="AO38" s="207">
        <v>0</v>
      </c>
      <c r="AP38" s="207">
        <v>797.77</v>
      </c>
      <c r="AQ38" s="195"/>
      <c r="AR38" s="207">
        <v>11021.130000000001</v>
      </c>
      <c r="AS38" s="4"/>
      <c r="AT38" s="4"/>
      <c r="AU38" s="207">
        <f t="shared" ref="AU38:AU49" si="31">IFERROR(AM38/AE38,0)</f>
        <v>398.88499999999999</v>
      </c>
      <c r="AV38" s="207">
        <f t="shared" ref="AV38:AV49" si="32">IFERROR(AN38/AF38,0)</f>
        <v>0</v>
      </c>
      <c r="AW38" s="207">
        <f t="shared" ref="AW38:AW49" si="33">IFERROR(AO38/AG38,0)</f>
        <v>0</v>
      </c>
      <c r="AX38" s="207">
        <f t="shared" ref="AX38:AX49" si="34">IFERROR(AP38/AH38,0)</f>
        <v>398.88499999999999</v>
      </c>
      <c r="AY38" s="195"/>
      <c r="AZ38" s="207">
        <f t="shared" ref="AZ38:AZ49" si="35">IFERROR(AR38/AJ38,0)</f>
        <v>5510.5650000000005</v>
      </c>
      <c r="BA38" s="4"/>
    </row>
    <row r="39" spans="1:53" ht="13.2" x14ac:dyDescent="0.25">
      <c r="B39" s="11" t="s">
        <v>192</v>
      </c>
      <c r="C39" s="11"/>
      <c r="D39" s="70" t="s">
        <v>233</v>
      </c>
      <c r="E39" s="11">
        <v>0</v>
      </c>
      <c r="F39" s="11">
        <v>4</v>
      </c>
      <c r="G39" s="11">
        <v>0</v>
      </c>
      <c r="H39" s="11">
        <v>2</v>
      </c>
      <c r="I39" s="188"/>
      <c r="J39" s="11">
        <v>2</v>
      </c>
      <c r="M39" s="165">
        <v>0</v>
      </c>
      <c r="N39" s="165">
        <v>872.36</v>
      </c>
      <c r="O39" s="165">
        <v>0</v>
      </c>
      <c r="P39" s="165">
        <v>569.26</v>
      </c>
      <c r="Q39" s="195"/>
      <c r="R39" s="165">
        <v>8456.4399999999987</v>
      </c>
      <c r="S39" s="4"/>
      <c r="T39" s="4"/>
      <c r="U39" s="165">
        <f t="shared" si="30"/>
        <v>0</v>
      </c>
      <c r="V39" s="165">
        <f t="shared" si="28"/>
        <v>218.09</v>
      </c>
      <c r="W39" s="165">
        <f t="shared" si="28"/>
        <v>0</v>
      </c>
      <c r="X39" s="165">
        <f t="shared" si="28"/>
        <v>284.63</v>
      </c>
      <c r="Y39" s="195"/>
      <c r="Z39" s="165">
        <f t="shared" si="28"/>
        <v>4228.2199999999993</v>
      </c>
      <c r="AA39" s="4"/>
      <c r="AB39" s="11" t="s">
        <v>192</v>
      </c>
      <c r="AC39" s="11"/>
      <c r="AD39" s="70" t="s">
        <v>233</v>
      </c>
      <c r="AE39" s="24">
        <v>0</v>
      </c>
      <c r="AF39" s="24">
        <v>0</v>
      </c>
      <c r="AG39" s="24">
        <v>0</v>
      </c>
      <c r="AH39" s="24">
        <v>0</v>
      </c>
      <c r="AI39" s="188"/>
      <c r="AJ39" s="24">
        <v>0</v>
      </c>
      <c r="AK39" s="4"/>
      <c r="AL39" s="4"/>
      <c r="AM39" s="207">
        <v>0</v>
      </c>
      <c r="AN39" s="207">
        <v>0</v>
      </c>
      <c r="AO39" s="207">
        <v>0</v>
      </c>
      <c r="AP39" s="207">
        <v>0</v>
      </c>
      <c r="AQ39" s="195"/>
      <c r="AR39" s="207">
        <v>0</v>
      </c>
      <c r="AS39" s="4"/>
      <c r="AT39" s="4"/>
      <c r="AU39" s="207">
        <f t="shared" si="31"/>
        <v>0</v>
      </c>
      <c r="AV39" s="207">
        <f t="shared" si="32"/>
        <v>0</v>
      </c>
      <c r="AW39" s="207">
        <f t="shared" si="33"/>
        <v>0</v>
      </c>
      <c r="AX39" s="207">
        <f t="shared" si="34"/>
        <v>0</v>
      </c>
      <c r="AY39" s="195"/>
      <c r="AZ39" s="207">
        <f t="shared" si="35"/>
        <v>0</v>
      </c>
      <c r="BA39" s="4"/>
    </row>
    <row r="40" spans="1:53" ht="13.2" x14ac:dyDescent="0.25">
      <c r="B40" s="11" t="s">
        <v>192</v>
      </c>
      <c r="C40" s="11"/>
      <c r="D40" s="70" t="s">
        <v>234</v>
      </c>
      <c r="E40" s="11">
        <v>0</v>
      </c>
      <c r="F40" s="11">
        <v>2</v>
      </c>
      <c r="G40" s="11">
        <v>0</v>
      </c>
      <c r="H40" s="11">
        <v>0</v>
      </c>
      <c r="I40" s="188"/>
      <c r="J40" s="11">
        <v>0</v>
      </c>
      <c r="M40" s="165">
        <v>0</v>
      </c>
      <c r="N40" s="165">
        <v>31.759999999999998</v>
      </c>
      <c r="O40" s="165">
        <v>0</v>
      </c>
      <c r="P40" s="165">
        <v>0</v>
      </c>
      <c r="Q40" s="195"/>
      <c r="R40" s="165">
        <v>0</v>
      </c>
      <c r="S40" s="4"/>
      <c r="T40" s="4"/>
      <c r="U40" s="165">
        <f t="shared" si="30"/>
        <v>0</v>
      </c>
      <c r="V40" s="165">
        <f t="shared" si="28"/>
        <v>15.879999999999999</v>
      </c>
      <c r="W40" s="165">
        <f t="shared" si="28"/>
        <v>0</v>
      </c>
      <c r="X40" s="165">
        <f t="shared" si="28"/>
        <v>0</v>
      </c>
      <c r="Y40" s="195"/>
      <c r="Z40" s="165">
        <f t="shared" si="28"/>
        <v>0</v>
      </c>
      <c r="AA40" s="4"/>
      <c r="AB40" s="11" t="s">
        <v>192</v>
      </c>
      <c r="AC40" s="11"/>
      <c r="AD40" s="70" t="s">
        <v>234</v>
      </c>
      <c r="AE40" s="24">
        <v>1</v>
      </c>
      <c r="AF40" s="24">
        <v>1</v>
      </c>
      <c r="AG40" s="24">
        <v>0</v>
      </c>
      <c r="AH40" s="24">
        <v>0</v>
      </c>
      <c r="AI40" s="188"/>
      <c r="AJ40" s="24">
        <v>0</v>
      </c>
      <c r="AK40" s="4"/>
      <c r="AL40" s="4"/>
      <c r="AM40" s="207">
        <v>2052.79</v>
      </c>
      <c r="AN40" s="207">
        <v>181.05</v>
      </c>
      <c r="AO40" s="207">
        <v>0</v>
      </c>
      <c r="AP40" s="207">
        <v>0</v>
      </c>
      <c r="AQ40" s="195"/>
      <c r="AR40" s="207">
        <v>0</v>
      </c>
      <c r="AS40" s="4"/>
      <c r="AT40" s="4"/>
      <c r="AU40" s="207">
        <f t="shared" si="31"/>
        <v>2052.79</v>
      </c>
      <c r="AV40" s="207">
        <f t="shared" si="32"/>
        <v>181.05</v>
      </c>
      <c r="AW40" s="207">
        <f t="shared" si="33"/>
        <v>0</v>
      </c>
      <c r="AX40" s="207">
        <f t="shared" si="34"/>
        <v>0</v>
      </c>
      <c r="AY40" s="195"/>
      <c r="AZ40" s="207">
        <f t="shared" si="35"/>
        <v>0</v>
      </c>
      <c r="BA40" s="4"/>
    </row>
    <row r="41" spans="1:53" ht="13.2" x14ac:dyDescent="0.25">
      <c r="B41" s="11" t="s">
        <v>192</v>
      </c>
      <c r="C41" s="11"/>
      <c r="D41" s="70" t="s">
        <v>235</v>
      </c>
      <c r="E41" s="11">
        <v>0</v>
      </c>
      <c r="F41" s="11">
        <v>0</v>
      </c>
      <c r="G41" s="11">
        <v>1</v>
      </c>
      <c r="H41" s="11">
        <v>0</v>
      </c>
      <c r="I41" s="188"/>
      <c r="J41" s="11">
        <v>1</v>
      </c>
      <c r="M41" s="165">
        <v>0</v>
      </c>
      <c r="N41" s="165">
        <v>0</v>
      </c>
      <c r="O41" s="165">
        <v>330.6</v>
      </c>
      <c r="P41" s="165">
        <v>0</v>
      </c>
      <c r="Q41" s="195"/>
      <c r="R41" s="165">
        <v>1868.68</v>
      </c>
      <c r="S41" s="4"/>
      <c r="T41" s="4"/>
      <c r="U41" s="165">
        <f t="shared" si="30"/>
        <v>0</v>
      </c>
      <c r="V41" s="165">
        <f t="shared" si="28"/>
        <v>0</v>
      </c>
      <c r="W41" s="165">
        <f t="shared" si="28"/>
        <v>330.6</v>
      </c>
      <c r="X41" s="165">
        <f t="shared" si="28"/>
        <v>0</v>
      </c>
      <c r="Y41" s="195"/>
      <c r="Z41" s="165">
        <f t="shared" si="28"/>
        <v>1868.68</v>
      </c>
      <c r="AA41" s="4"/>
      <c r="AB41" s="11" t="s">
        <v>192</v>
      </c>
      <c r="AC41" s="11"/>
      <c r="AD41" s="70" t="s">
        <v>235</v>
      </c>
      <c r="AE41" s="24">
        <v>0</v>
      </c>
      <c r="AF41" s="24">
        <v>0</v>
      </c>
      <c r="AG41" s="24">
        <v>0</v>
      </c>
      <c r="AH41" s="24">
        <v>0</v>
      </c>
      <c r="AI41" s="188"/>
      <c r="AJ41" s="24">
        <v>0</v>
      </c>
      <c r="AK41" s="4"/>
      <c r="AL41" s="4"/>
      <c r="AM41" s="207">
        <v>0</v>
      </c>
      <c r="AN41" s="207">
        <v>0</v>
      </c>
      <c r="AO41" s="207">
        <v>0</v>
      </c>
      <c r="AP41" s="207">
        <v>0</v>
      </c>
      <c r="AQ41" s="195"/>
      <c r="AR41" s="207">
        <v>0</v>
      </c>
      <c r="AS41" s="4"/>
      <c r="AT41" s="4"/>
      <c r="AU41" s="207">
        <f t="shared" si="31"/>
        <v>0</v>
      </c>
      <c r="AV41" s="207">
        <f t="shared" si="32"/>
        <v>0</v>
      </c>
      <c r="AW41" s="207">
        <f t="shared" si="33"/>
        <v>0</v>
      </c>
      <c r="AX41" s="207">
        <f t="shared" si="34"/>
        <v>0</v>
      </c>
      <c r="AY41" s="195"/>
      <c r="AZ41" s="207">
        <f t="shared" si="35"/>
        <v>0</v>
      </c>
      <c r="BA41" s="4"/>
    </row>
    <row r="42" spans="1:53" ht="13.2" x14ac:dyDescent="0.25">
      <c r="B42" s="11" t="s">
        <v>192</v>
      </c>
      <c r="C42" s="11"/>
      <c r="D42" s="70" t="s">
        <v>248</v>
      </c>
      <c r="E42" s="11">
        <v>0</v>
      </c>
      <c r="F42" s="11">
        <v>0</v>
      </c>
      <c r="G42" s="11">
        <v>0</v>
      </c>
      <c r="H42" s="11">
        <v>0</v>
      </c>
      <c r="I42" s="188"/>
      <c r="J42" s="11">
        <v>0</v>
      </c>
      <c r="M42" s="165">
        <v>0</v>
      </c>
      <c r="N42" s="165">
        <v>0</v>
      </c>
      <c r="O42" s="165">
        <v>0</v>
      </c>
      <c r="P42" s="165">
        <v>0</v>
      </c>
      <c r="Q42" s="195"/>
      <c r="R42" s="165">
        <v>0</v>
      </c>
      <c r="S42" s="4"/>
      <c r="T42" s="4"/>
      <c r="U42" s="165">
        <f t="shared" si="30"/>
        <v>0</v>
      </c>
      <c r="V42" s="165">
        <f t="shared" si="28"/>
        <v>0</v>
      </c>
      <c r="W42" s="165">
        <f t="shared" si="28"/>
        <v>0</v>
      </c>
      <c r="X42" s="165">
        <f t="shared" si="28"/>
        <v>0</v>
      </c>
      <c r="Y42" s="195"/>
      <c r="Z42" s="165">
        <f t="shared" si="28"/>
        <v>0</v>
      </c>
      <c r="AA42" s="4"/>
      <c r="AB42" s="11" t="s">
        <v>192</v>
      </c>
      <c r="AC42" s="11"/>
      <c r="AD42" s="70" t="s">
        <v>248</v>
      </c>
      <c r="AE42" s="24">
        <v>0</v>
      </c>
      <c r="AF42" s="24">
        <v>0</v>
      </c>
      <c r="AG42" s="24">
        <v>0</v>
      </c>
      <c r="AH42" s="24">
        <v>0</v>
      </c>
      <c r="AI42" s="188"/>
      <c r="AJ42" s="24">
        <v>2</v>
      </c>
      <c r="AK42" s="4"/>
      <c r="AL42" s="4"/>
      <c r="AM42" s="207">
        <v>0</v>
      </c>
      <c r="AN42" s="207">
        <v>0</v>
      </c>
      <c r="AO42" s="207">
        <v>0</v>
      </c>
      <c r="AP42" s="207">
        <v>0</v>
      </c>
      <c r="AQ42" s="195"/>
      <c r="AR42" s="207">
        <v>12826.09</v>
      </c>
      <c r="AS42" s="4"/>
      <c r="AT42" s="4"/>
      <c r="AU42" s="207">
        <f t="shared" si="31"/>
        <v>0</v>
      </c>
      <c r="AV42" s="207">
        <f t="shared" si="32"/>
        <v>0</v>
      </c>
      <c r="AW42" s="207">
        <f t="shared" si="33"/>
        <v>0</v>
      </c>
      <c r="AX42" s="207">
        <f t="shared" si="34"/>
        <v>0</v>
      </c>
      <c r="AY42" s="195"/>
      <c r="AZ42" s="207">
        <f t="shared" si="35"/>
        <v>6413.0450000000001</v>
      </c>
      <c r="BA42" s="4"/>
    </row>
    <row r="43" spans="1:53" ht="13.2" x14ac:dyDescent="0.25">
      <c r="B43" s="11" t="s">
        <v>192</v>
      </c>
      <c r="C43" s="11"/>
      <c r="D43" s="70" t="s">
        <v>238</v>
      </c>
      <c r="E43" s="11">
        <v>6</v>
      </c>
      <c r="F43" s="11">
        <v>142</v>
      </c>
      <c r="G43" s="11">
        <v>4</v>
      </c>
      <c r="H43" s="11">
        <v>58</v>
      </c>
      <c r="I43" s="188"/>
      <c r="J43" s="11">
        <v>63</v>
      </c>
      <c r="M43" s="165">
        <v>1005.6199999999999</v>
      </c>
      <c r="N43" s="165">
        <v>31519.110000000008</v>
      </c>
      <c r="O43" s="165">
        <v>2880.55</v>
      </c>
      <c r="P43" s="165">
        <v>13031.67</v>
      </c>
      <c r="Q43" s="195"/>
      <c r="R43" s="165">
        <v>50481.11</v>
      </c>
      <c r="S43" s="4"/>
      <c r="T43" s="4"/>
      <c r="U43" s="165">
        <f t="shared" si="30"/>
        <v>167.60333333333332</v>
      </c>
      <c r="V43" s="165">
        <f t="shared" si="28"/>
        <v>221.96556338028174</v>
      </c>
      <c r="W43" s="165">
        <f t="shared" si="28"/>
        <v>720.13750000000005</v>
      </c>
      <c r="X43" s="165">
        <f t="shared" si="28"/>
        <v>224.68396551724138</v>
      </c>
      <c r="Y43" s="195"/>
      <c r="Z43" s="165">
        <f t="shared" si="28"/>
        <v>801.28746031746027</v>
      </c>
      <c r="AA43" s="4"/>
      <c r="AB43" s="11" t="s">
        <v>192</v>
      </c>
      <c r="AC43" s="11"/>
      <c r="AD43" s="70" t="s">
        <v>238</v>
      </c>
      <c r="AE43" s="24">
        <v>2</v>
      </c>
      <c r="AF43" s="24">
        <v>11</v>
      </c>
      <c r="AG43" s="24">
        <v>11</v>
      </c>
      <c r="AH43" s="24">
        <v>6</v>
      </c>
      <c r="AI43" s="188"/>
      <c r="AJ43" s="24">
        <v>16</v>
      </c>
      <c r="AK43" s="4"/>
      <c r="AL43" s="4"/>
      <c r="AM43" s="207">
        <v>3104.24</v>
      </c>
      <c r="AN43" s="207">
        <v>10484.080000000002</v>
      </c>
      <c r="AO43" s="207">
        <v>9935.5800000000017</v>
      </c>
      <c r="AP43" s="207">
        <v>16435.189999999999</v>
      </c>
      <c r="AQ43" s="195"/>
      <c r="AR43" s="207">
        <v>92331.38</v>
      </c>
      <c r="AS43" s="4"/>
      <c r="AT43" s="4"/>
      <c r="AU43" s="207">
        <f t="shared" si="31"/>
        <v>1552.12</v>
      </c>
      <c r="AV43" s="207">
        <f t="shared" si="32"/>
        <v>953.09818181818196</v>
      </c>
      <c r="AW43" s="207">
        <f t="shared" si="33"/>
        <v>903.23454545454558</v>
      </c>
      <c r="AX43" s="207">
        <f t="shared" si="34"/>
        <v>2739.1983333333333</v>
      </c>
      <c r="AY43" s="195"/>
      <c r="AZ43" s="207">
        <f t="shared" si="35"/>
        <v>5770.7112500000003</v>
      </c>
      <c r="BA43" s="4"/>
    </row>
    <row r="44" spans="1:53" ht="13.2" x14ac:dyDescent="0.25">
      <c r="B44" s="11" t="s">
        <v>192</v>
      </c>
      <c r="C44" s="11"/>
      <c r="D44" s="70" t="s">
        <v>239</v>
      </c>
      <c r="E44" s="11">
        <v>15</v>
      </c>
      <c r="F44" s="11">
        <v>11</v>
      </c>
      <c r="G44" s="11">
        <v>24</v>
      </c>
      <c r="H44" s="11">
        <v>8</v>
      </c>
      <c r="I44" s="188"/>
      <c r="J44" s="11">
        <v>29</v>
      </c>
      <c r="M44" s="165">
        <v>3530.6500000000005</v>
      </c>
      <c r="N44" s="165">
        <v>1926.3400000000004</v>
      </c>
      <c r="O44" s="165">
        <v>11907.23</v>
      </c>
      <c r="P44" s="165">
        <v>1677.7599999999998</v>
      </c>
      <c r="Q44" s="195"/>
      <c r="R44" s="165">
        <v>21408.870000000003</v>
      </c>
      <c r="S44" s="4"/>
      <c r="T44" s="4"/>
      <c r="U44" s="165">
        <f t="shared" si="30"/>
        <v>235.37666666666669</v>
      </c>
      <c r="V44" s="165">
        <f t="shared" si="28"/>
        <v>175.12181818181821</v>
      </c>
      <c r="W44" s="165">
        <f t="shared" si="28"/>
        <v>496.1345833333333</v>
      </c>
      <c r="X44" s="165">
        <f t="shared" si="28"/>
        <v>209.71999999999997</v>
      </c>
      <c r="Y44" s="195"/>
      <c r="Z44" s="165">
        <f t="shared" si="28"/>
        <v>738.23689655172427</v>
      </c>
      <c r="AA44" s="4"/>
      <c r="AB44" s="11" t="s">
        <v>192</v>
      </c>
      <c r="AC44" s="11"/>
      <c r="AD44" s="70" t="s">
        <v>239</v>
      </c>
      <c r="AE44" s="24">
        <v>7</v>
      </c>
      <c r="AF44" s="24">
        <v>8</v>
      </c>
      <c r="AG44" s="24">
        <v>2</v>
      </c>
      <c r="AH44" s="24">
        <v>7</v>
      </c>
      <c r="AI44" s="188"/>
      <c r="AJ44" s="24">
        <v>4</v>
      </c>
      <c r="AK44" s="4"/>
      <c r="AL44" s="4"/>
      <c r="AM44" s="207">
        <v>23937.260000000002</v>
      </c>
      <c r="AN44" s="207">
        <v>6084.5499999999993</v>
      </c>
      <c r="AO44" s="207">
        <v>1659.15</v>
      </c>
      <c r="AP44" s="207">
        <v>8380.8000000000011</v>
      </c>
      <c r="AQ44" s="195"/>
      <c r="AR44" s="207">
        <v>14905.689999999999</v>
      </c>
      <c r="AS44" s="4"/>
      <c r="AT44" s="4"/>
      <c r="AU44" s="207">
        <f t="shared" si="31"/>
        <v>3419.6085714285718</v>
      </c>
      <c r="AV44" s="207">
        <f t="shared" si="32"/>
        <v>760.56874999999991</v>
      </c>
      <c r="AW44" s="207">
        <f t="shared" si="33"/>
        <v>829.57500000000005</v>
      </c>
      <c r="AX44" s="207">
        <f t="shared" si="34"/>
        <v>1197.257142857143</v>
      </c>
      <c r="AY44" s="195"/>
      <c r="AZ44" s="207">
        <f t="shared" si="35"/>
        <v>3726.4224999999997</v>
      </c>
      <c r="BA44" s="4"/>
    </row>
    <row r="45" spans="1:53" ht="13.2" x14ac:dyDescent="0.25">
      <c r="B45" s="11" t="s">
        <v>192</v>
      </c>
      <c r="C45" s="11"/>
      <c r="D45" s="70" t="s">
        <v>240</v>
      </c>
      <c r="E45" s="11">
        <v>0</v>
      </c>
      <c r="F45" s="11">
        <v>2</v>
      </c>
      <c r="G45" s="11">
        <v>2</v>
      </c>
      <c r="H45" s="11">
        <v>2</v>
      </c>
      <c r="I45" s="188"/>
      <c r="J45" s="11">
        <v>2</v>
      </c>
      <c r="M45" s="165">
        <v>0</v>
      </c>
      <c r="N45" s="165">
        <v>531.24</v>
      </c>
      <c r="O45" s="165">
        <v>474.2</v>
      </c>
      <c r="P45" s="165">
        <v>588.27</v>
      </c>
      <c r="Q45" s="195"/>
      <c r="R45" s="165">
        <v>711.67000000000007</v>
      </c>
      <c r="S45" s="4"/>
      <c r="T45" s="4"/>
      <c r="U45" s="165">
        <f t="shared" ref="U45" si="36">IFERROR(M45/E45,0)</f>
        <v>0</v>
      </c>
      <c r="V45" s="165">
        <f t="shared" ref="V45" si="37">IFERROR(N45/F45,0)</f>
        <v>265.62</v>
      </c>
      <c r="W45" s="165">
        <f t="shared" ref="W45" si="38">IFERROR(O45/G45,0)</f>
        <v>237.1</v>
      </c>
      <c r="X45" s="165">
        <f t="shared" ref="X45" si="39">IFERROR(P45/H45,0)</f>
        <v>294.13499999999999</v>
      </c>
      <c r="Y45" s="195"/>
      <c r="Z45" s="165">
        <f t="shared" ref="Z45" si="40">IFERROR(R45/J45,0)</f>
        <v>355.83500000000004</v>
      </c>
      <c r="AA45" s="4"/>
      <c r="AB45" s="11" t="s">
        <v>192</v>
      </c>
      <c r="AC45" s="11"/>
      <c r="AD45" s="70" t="s">
        <v>240</v>
      </c>
      <c r="AE45" s="24">
        <v>3</v>
      </c>
      <c r="AF45" s="24">
        <v>0</v>
      </c>
      <c r="AG45" s="24">
        <v>0</v>
      </c>
      <c r="AH45" s="24">
        <v>0</v>
      </c>
      <c r="AI45" s="188"/>
      <c r="AJ45" s="24">
        <v>0</v>
      </c>
      <c r="AK45" s="4"/>
      <c r="AL45" s="4"/>
      <c r="AM45" s="207">
        <v>1635.99</v>
      </c>
      <c r="AN45" s="207">
        <v>0</v>
      </c>
      <c r="AO45" s="207">
        <v>0</v>
      </c>
      <c r="AP45" s="207">
        <v>0</v>
      </c>
      <c r="AQ45" s="195"/>
      <c r="AR45" s="207">
        <v>0</v>
      </c>
      <c r="AS45" s="4"/>
      <c r="AT45" s="4"/>
      <c r="AU45" s="207">
        <f t="shared" ref="AU45" si="41">IFERROR(AM45/AE45,0)</f>
        <v>545.33000000000004</v>
      </c>
      <c r="AV45" s="207">
        <f t="shared" ref="AV45" si="42">IFERROR(AN45/AF45,0)</f>
        <v>0</v>
      </c>
      <c r="AW45" s="207">
        <f t="shared" ref="AW45" si="43">IFERROR(AO45/AG45,0)</f>
        <v>0</v>
      </c>
      <c r="AX45" s="207">
        <f t="shared" ref="AX45" si="44">IFERROR(AP45/AH45,0)</f>
        <v>0</v>
      </c>
      <c r="AY45" s="195"/>
      <c r="AZ45" s="207">
        <f t="shared" ref="AZ45" si="45">IFERROR(AR45/AJ45,0)</f>
        <v>0</v>
      </c>
      <c r="BA45" s="4"/>
    </row>
    <row r="46" spans="1:53" ht="13.2" x14ac:dyDescent="0.25">
      <c r="B46" s="11" t="s">
        <v>192</v>
      </c>
      <c r="C46" s="11"/>
      <c r="D46" s="70" t="s">
        <v>241</v>
      </c>
      <c r="E46" s="11">
        <v>0</v>
      </c>
      <c r="F46" s="11">
        <v>0</v>
      </c>
      <c r="G46" s="11">
        <v>0</v>
      </c>
      <c r="H46" s="11">
        <v>0</v>
      </c>
      <c r="I46" s="188"/>
      <c r="J46" s="11">
        <v>0</v>
      </c>
      <c r="M46" s="165">
        <v>0</v>
      </c>
      <c r="N46" s="165">
        <v>0</v>
      </c>
      <c r="O46" s="165">
        <v>0</v>
      </c>
      <c r="P46" s="165">
        <v>0</v>
      </c>
      <c r="Q46" s="195"/>
      <c r="R46" s="165">
        <v>0</v>
      </c>
      <c r="S46" s="4"/>
      <c r="T46" s="4"/>
      <c r="U46" s="165">
        <f t="shared" si="30"/>
        <v>0</v>
      </c>
      <c r="V46" s="165">
        <f t="shared" si="28"/>
        <v>0</v>
      </c>
      <c r="W46" s="165">
        <f t="shared" si="28"/>
        <v>0</v>
      </c>
      <c r="X46" s="165">
        <f t="shared" si="28"/>
        <v>0</v>
      </c>
      <c r="Y46" s="195"/>
      <c r="Z46" s="165">
        <f t="shared" si="28"/>
        <v>0</v>
      </c>
      <c r="AA46" s="4"/>
      <c r="AB46" s="11" t="s">
        <v>192</v>
      </c>
      <c r="AC46" s="11"/>
      <c r="AD46" s="70" t="s">
        <v>241</v>
      </c>
      <c r="AE46" s="24">
        <v>1</v>
      </c>
      <c r="AF46" s="24">
        <v>0</v>
      </c>
      <c r="AG46" s="24">
        <v>0</v>
      </c>
      <c r="AH46" s="24">
        <v>0</v>
      </c>
      <c r="AI46" s="188"/>
      <c r="AJ46" s="24">
        <v>0</v>
      </c>
      <c r="AK46" s="4"/>
      <c r="AL46" s="4"/>
      <c r="AM46" s="207">
        <v>740.65</v>
      </c>
      <c r="AN46" s="207">
        <v>0</v>
      </c>
      <c r="AO46" s="207">
        <v>0</v>
      </c>
      <c r="AP46" s="207">
        <v>0</v>
      </c>
      <c r="AQ46" s="195"/>
      <c r="AR46" s="207">
        <v>0</v>
      </c>
      <c r="AS46" s="4"/>
      <c r="AT46" s="4"/>
      <c r="AU46" s="207">
        <f t="shared" si="31"/>
        <v>740.65</v>
      </c>
      <c r="AV46" s="207">
        <f t="shared" si="32"/>
        <v>0</v>
      </c>
      <c r="AW46" s="207">
        <f t="shared" si="33"/>
        <v>0</v>
      </c>
      <c r="AX46" s="207">
        <f t="shared" si="34"/>
        <v>0</v>
      </c>
      <c r="AY46" s="195"/>
      <c r="AZ46" s="207">
        <f t="shared" si="35"/>
        <v>0</v>
      </c>
      <c r="BA46" s="4"/>
    </row>
    <row r="47" spans="1:53" ht="13.2" x14ac:dyDescent="0.25">
      <c r="B47" s="11" t="s">
        <v>192</v>
      </c>
      <c r="C47" s="11"/>
      <c r="D47" s="70" t="s">
        <v>242</v>
      </c>
      <c r="E47" s="11">
        <v>4</v>
      </c>
      <c r="F47" s="11">
        <v>62</v>
      </c>
      <c r="G47" s="11">
        <v>10</v>
      </c>
      <c r="H47" s="11">
        <v>39</v>
      </c>
      <c r="I47" s="188"/>
      <c r="J47" s="11">
        <v>51</v>
      </c>
      <c r="M47" s="165">
        <v>4202.5200000000004</v>
      </c>
      <c r="N47" s="165">
        <v>12599.529999999999</v>
      </c>
      <c r="O47" s="165">
        <v>1868.19</v>
      </c>
      <c r="P47" s="165">
        <v>10291.480000000001</v>
      </c>
      <c r="Q47" s="195"/>
      <c r="R47" s="165">
        <v>22394.749999999996</v>
      </c>
      <c r="S47" s="4"/>
      <c r="T47" s="4"/>
      <c r="U47" s="165">
        <f t="shared" si="30"/>
        <v>1050.6300000000001</v>
      </c>
      <c r="V47" s="165">
        <f t="shared" si="28"/>
        <v>203.21822580645158</v>
      </c>
      <c r="W47" s="165">
        <f t="shared" si="28"/>
        <v>186.81900000000002</v>
      </c>
      <c r="X47" s="165">
        <f t="shared" si="28"/>
        <v>263.88410256410259</v>
      </c>
      <c r="Y47" s="195"/>
      <c r="Z47" s="165">
        <f t="shared" si="28"/>
        <v>439.11274509803917</v>
      </c>
      <c r="AA47" s="4"/>
      <c r="AB47" s="11" t="s">
        <v>192</v>
      </c>
      <c r="AC47" s="11"/>
      <c r="AD47" s="70" t="s">
        <v>242</v>
      </c>
      <c r="AE47" s="24">
        <v>5</v>
      </c>
      <c r="AF47" s="24">
        <v>3</v>
      </c>
      <c r="AG47" s="24">
        <v>2</v>
      </c>
      <c r="AH47" s="24">
        <v>2</v>
      </c>
      <c r="AI47" s="188"/>
      <c r="AJ47" s="24">
        <v>5</v>
      </c>
      <c r="AK47" s="4"/>
      <c r="AL47" s="4"/>
      <c r="AM47" s="207">
        <v>8478.5</v>
      </c>
      <c r="AN47" s="207">
        <v>436.9</v>
      </c>
      <c r="AO47" s="207">
        <v>1071.25</v>
      </c>
      <c r="AP47" s="207">
        <v>740.37</v>
      </c>
      <c r="AQ47" s="195"/>
      <c r="AR47" s="207">
        <v>9522.24</v>
      </c>
      <c r="AS47" s="4"/>
      <c r="AT47" s="4"/>
      <c r="AU47" s="207">
        <f t="shared" si="31"/>
        <v>1695.7</v>
      </c>
      <c r="AV47" s="207">
        <f t="shared" si="32"/>
        <v>145.63333333333333</v>
      </c>
      <c r="AW47" s="207">
        <f t="shared" si="33"/>
        <v>535.625</v>
      </c>
      <c r="AX47" s="207">
        <f t="shared" si="34"/>
        <v>370.185</v>
      </c>
      <c r="AY47" s="195"/>
      <c r="AZ47" s="207">
        <f t="shared" si="35"/>
        <v>1904.4479999999999</v>
      </c>
      <c r="BA47" s="4"/>
    </row>
    <row r="48" spans="1:53" ht="13.2" x14ac:dyDescent="0.25">
      <c r="B48" s="11" t="s">
        <v>192</v>
      </c>
      <c r="C48" s="11"/>
      <c r="D48" s="70" t="s">
        <v>243</v>
      </c>
      <c r="E48" s="11">
        <v>2502</v>
      </c>
      <c r="F48" s="11">
        <v>3271</v>
      </c>
      <c r="G48" s="11">
        <v>1503</v>
      </c>
      <c r="H48" s="11">
        <v>2610</v>
      </c>
      <c r="I48" s="188"/>
      <c r="J48" s="11">
        <v>3558</v>
      </c>
      <c r="M48" s="165">
        <v>782936.64000000071</v>
      </c>
      <c r="N48" s="165">
        <v>848332.15999999817</v>
      </c>
      <c r="O48" s="165">
        <v>301738.46000000066</v>
      </c>
      <c r="P48" s="165">
        <v>766778.36999999743</v>
      </c>
      <c r="Q48" s="195"/>
      <c r="R48" s="165">
        <v>2901944.6500000008</v>
      </c>
      <c r="S48" s="4"/>
      <c r="T48" s="4"/>
      <c r="U48" s="165">
        <f t="shared" si="30"/>
        <v>312.9243165467629</v>
      </c>
      <c r="V48" s="165">
        <f t="shared" si="28"/>
        <v>259.34948333842806</v>
      </c>
      <c r="W48" s="165">
        <f t="shared" si="28"/>
        <v>200.75745841650078</v>
      </c>
      <c r="X48" s="165">
        <f t="shared" si="28"/>
        <v>293.78481609195302</v>
      </c>
      <c r="Y48" s="195"/>
      <c r="Z48" s="165">
        <f t="shared" si="28"/>
        <v>815.61120011242292</v>
      </c>
      <c r="AA48" s="4"/>
      <c r="AB48" s="11" t="s">
        <v>192</v>
      </c>
      <c r="AC48" s="11"/>
      <c r="AD48" s="70" t="s">
        <v>243</v>
      </c>
      <c r="AE48" s="24">
        <v>210</v>
      </c>
      <c r="AF48" s="24">
        <v>127</v>
      </c>
      <c r="AG48" s="24">
        <v>80</v>
      </c>
      <c r="AH48" s="24">
        <v>110</v>
      </c>
      <c r="AI48" s="188"/>
      <c r="AJ48" s="24">
        <v>125</v>
      </c>
      <c r="AK48" s="4"/>
      <c r="AL48" s="4"/>
      <c r="AM48" s="207">
        <v>492380.1</v>
      </c>
      <c r="AN48" s="207">
        <v>106294.72</v>
      </c>
      <c r="AO48" s="207">
        <v>53413.85</v>
      </c>
      <c r="AP48" s="207">
        <v>70466.320000000007</v>
      </c>
      <c r="AQ48" s="195"/>
      <c r="AR48" s="207">
        <v>366589.59000000014</v>
      </c>
      <c r="AS48" s="4"/>
      <c r="AT48" s="4"/>
      <c r="AU48" s="207">
        <f t="shared" si="31"/>
        <v>2344.6671428571426</v>
      </c>
      <c r="AV48" s="207">
        <f t="shared" si="32"/>
        <v>836.96629921259841</v>
      </c>
      <c r="AW48" s="207">
        <f t="shared" si="33"/>
        <v>667.67312500000003</v>
      </c>
      <c r="AX48" s="207">
        <f t="shared" si="34"/>
        <v>640.60290909090918</v>
      </c>
      <c r="AY48" s="195"/>
      <c r="AZ48" s="207">
        <f t="shared" si="35"/>
        <v>2932.7167200000013</v>
      </c>
      <c r="BA48" s="4"/>
    </row>
    <row r="49" spans="1:53" ht="13.2" x14ac:dyDescent="0.25">
      <c r="B49" s="11" t="s">
        <v>192</v>
      </c>
      <c r="C49" s="11"/>
      <c r="D49" s="70" t="s">
        <v>244</v>
      </c>
      <c r="E49" s="11">
        <v>46</v>
      </c>
      <c r="F49" s="11">
        <v>10</v>
      </c>
      <c r="G49" s="11">
        <v>10</v>
      </c>
      <c r="H49" s="11">
        <v>12</v>
      </c>
      <c r="I49" s="188"/>
      <c r="J49" s="11">
        <v>26</v>
      </c>
      <c r="M49" s="165">
        <v>10018.779999999997</v>
      </c>
      <c r="N49" s="165">
        <v>3357.2500000000005</v>
      </c>
      <c r="O49" s="165">
        <v>3066.7699999999995</v>
      </c>
      <c r="P49" s="165">
        <v>4779.71</v>
      </c>
      <c r="Q49" s="195"/>
      <c r="R49" s="165">
        <v>9226.7999999999993</v>
      </c>
      <c r="S49" s="4"/>
      <c r="T49" s="4"/>
      <c r="U49" s="165">
        <f t="shared" si="30"/>
        <v>217.79956521739123</v>
      </c>
      <c r="V49" s="165">
        <f t="shared" si="28"/>
        <v>335.72500000000002</v>
      </c>
      <c r="W49" s="165">
        <f t="shared" si="28"/>
        <v>306.67699999999996</v>
      </c>
      <c r="X49" s="165">
        <f t="shared" si="28"/>
        <v>398.30916666666667</v>
      </c>
      <c r="Y49" s="195"/>
      <c r="Z49" s="165">
        <f t="shared" si="28"/>
        <v>354.87692307692305</v>
      </c>
      <c r="AA49" s="4"/>
      <c r="AB49" s="11" t="s">
        <v>192</v>
      </c>
      <c r="AC49" s="11"/>
      <c r="AD49" s="70" t="s">
        <v>244</v>
      </c>
      <c r="AE49" s="24">
        <v>14</v>
      </c>
      <c r="AF49" s="24">
        <v>5</v>
      </c>
      <c r="AG49" s="24">
        <v>3</v>
      </c>
      <c r="AH49" s="24">
        <v>7</v>
      </c>
      <c r="AI49" s="188"/>
      <c r="AJ49" s="24">
        <v>11</v>
      </c>
      <c r="AK49" s="4"/>
      <c r="AL49" s="4"/>
      <c r="AM49" s="207">
        <v>18948.72</v>
      </c>
      <c r="AN49" s="207">
        <v>7394.9299999999994</v>
      </c>
      <c r="AO49" s="207">
        <v>7551.49</v>
      </c>
      <c r="AP49" s="207">
        <v>19144.57</v>
      </c>
      <c r="AQ49" s="195"/>
      <c r="AR49" s="207">
        <v>94281.999999999985</v>
      </c>
      <c r="AS49" s="4"/>
      <c r="AT49" s="4"/>
      <c r="AU49" s="207">
        <f t="shared" si="31"/>
        <v>1353.48</v>
      </c>
      <c r="AV49" s="207">
        <f t="shared" si="32"/>
        <v>1478.9859999999999</v>
      </c>
      <c r="AW49" s="207">
        <f t="shared" si="33"/>
        <v>2517.1633333333334</v>
      </c>
      <c r="AX49" s="207">
        <f t="shared" si="34"/>
        <v>2734.9385714285713</v>
      </c>
      <c r="AY49" s="195"/>
      <c r="AZ49" s="207">
        <f t="shared" si="35"/>
        <v>8571.0909090909081</v>
      </c>
      <c r="BA49" s="4"/>
    </row>
    <row r="50" spans="1:53" ht="13.8" thickBot="1" x14ac:dyDescent="0.3">
      <c r="B50" s="11"/>
      <c r="C50" s="11"/>
      <c r="D50" s="70"/>
      <c r="E50" s="11"/>
      <c r="F50" s="11"/>
      <c r="G50" s="11"/>
      <c r="H50" s="11"/>
      <c r="I50" s="188"/>
      <c r="J50" s="11"/>
      <c r="M50" s="92"/>
      <c r="N50" s="11"/>
      <c r="O50" s="11"/>
      <c r="P50" s="11"/>
      <c r="Q50" s="188"/>
      <c r="R50" s="11"/>
      <c r="S50" s="4"/>
      <c r="T50" s="4"/>
      <c r="U50" s="147"/>
      <c r="V50" s="11"/>
      <c r="W50" s="11"/>
      <c r="X50" s="11"/>
      <c r="Y50" s="188"/>
      <c r="Z50" s="11"/>
      <c r="AA50" s="4"/>
      <c r="AB50" s="92"/>
      <c r="AC50" s="92"/>
      <c r="AD50" s="84"/>
      <c r="AE50" s="24"/>
      <c r="AF50" s="24"/>
      <c r="AG50" s="24"/>
      <c r="AH50" s="24"/>
      <c r="AI50" s="188"/>
      <c r="AJ50" s="24"/>
      <c r="AK50" s="4"/>
      <c r="AL50" s="4"/>
      <c r="AM50" s="149"/>
      <c r="AN50" s="24"/>
      <c r="AO50" s="24"/>
      <c r="AP50" s="24"/>
      <c r="AQ50" s="188"/>
      <c r="AR50" s="24"/>
      <c r="AS50" s="4"/>
      <c r="AT50" s="4"/>
      <c r="AU50" s="149"/>
      <c r="AV50" s="24"/>
      <c r="AW50" s="24"/>
      <c r="AX50" s="24"/>
      <c r="AY50" s="188"/>
      <c r="AZ50" s="24"/>
      <c r="BA50" s="4"/>
    </row>
    <row r="51" spans="1:53" ht="13.8" thickBot="1" x14ac:dyDescent="0.3">
      <c r="B51" s="93" t="s">
        <v>150</v>
      </c>
      <c r="C51" s="100"/>
      <c r="D51" s="102"/>
      <c r="E51" s="163">
        <f>SUM(E37:E50)</f>
        <v>2575</v>
      </c>
      <c r="F51" s="163">
        <f>SUM(F37:F50)</f>
        <v>3513</v>
      </c>
      <c r="G51" s="163">
        <f>SUM(G37:G50)</f>
        <v>1558</v>
      </c>
      <c r="H51" s="163">
        <f>SUM(H37:H50)</f>
        <v>2733</v>
      </c>
      <c r="I51" s="192"/>
      <c r="J51" s="164">
        <f>SUM(J37:J50)</f>
        <v>3742</v>
      </c>
      <c r="L51" s="139" t="s">
        <v>151</v>
      </c>
      <c r="M51" s="177">
        <f>SUM(M37:M50)</f>
        <v>803515.37000000069</v>
      </c>
      <c r="N51" s="196">
        <f>SUM(N37:N50)</f>
        <v>900468.02999999817</v>
      </c>
      <c r="O51" s="208">
        <f>SUM(O37:O50)</f>
        <v>328097.71000000066</v>
      </c>
      <c r="P51" s="208">
        <f>SUM(P37:P50)</f>
        <v>797991.09999999742</v>
      </c>
      <c r="Q51" s="204"/>
      <c r="R51" s="176">
        <f>SUM(R37:R50)</f>
        <v>3026672.1100000008</v>
      </c>
      <c r="S51" s="4"/>
      <c r="T51" s="139" t="s">
        <v>176</v>
      </c>
      <c r="U51" s="175">
        <f>M51/E51</f>
        <v>312.04480388349543</v>
      </c>
      <c r="V51" s="208">
        <f>N51/F51</f>
        <v>256.32451750640428</v>
      </c>
      <c r="W51" s="208">
        <f t="shared" ref="W51:X51" si="46">O51/G51</f>
        <v>210.58903080872958</v>
      </c>
      <c r="X51" s="208">
        <f t="shared" si="46"/>
        <v>291.98357116721456</v>
      </c>
      <c r="Y51" s="204"/>
      <c r="Z51" s="176">
        <f>R51/J51</f>
        <v>808.83808391234652</v>
      </c>
      <c r="AA51" s="4"/>
      <c r="AB51" s="93" t="s">
        <v>150</v>
      </c>
      <c r="AC51" s="100"/>
      <c r="AD51" s="102"/>
      <c r="AE51" s="209">
        <f>SUM(AE37:AE50)</f>
        <v>245</v>
      </c>
      <c r="AF51" s="210">
        <f>SUM(AF37:AF50)</f>
        <v>156</v>
      </c>
      <c r="AG51" s="210">
        <f>SUM(AG37:AG50)</f>
        <v>98</v>
      </c>
      <c r="AH51" s="210">
        <f>SUM(AH37:AH50)</f>
        <v>134</v>
      </c>
      <c r="AI51" s="197"/>
      <c r="AJ51" s="211">
        <f>SUM(AJ37:AJ50)</f>
        <v>165</v>
      </c>
      <c r="AK51" s="4"/>
      <c r="AL51" s="139" t="s">
        <v>151</v>
      </c>
      <c r="AM51" s="202">
        <f>SUM(AM37:AM50)</f>
        <v>552076.0199999999</v>
      </c>
      <c r="AN51" s="203">
        <f>SUM(AN37:AN50)</f>
        <v>130960.79999999999</v>
      </c>
      <c r="AO51" s="203">
        <f>SUM(AO37:AO50)</f>
        <v>73631.320000000007</v>
      </c>
      <c r="AP51" s="203">
        <f>SUM(AP37:AP50)</f>
        <v>115965.02000000002</v>
      </c>
      <c r="AQ51" s="204"/>
      <c r="AR51" s="205">
        <f>SUM(AR37:AR50)</f>
        <v>601478.12000000011</v>
      </c>
      <c r="AS51" s="4"/>
      <c r="AT51" s="139" t="s">
        <v>176</v>
      </c>
      <c r="AU51" s="202">
        <f>AM51/AE51</f>
        <v>2253.3715102040815</v>
      </c>
      <c r="AV51" s="203">
        <f>AN51/AF51</f>
        <v>839.49230769230758</v>
      </c>
      <c r="AW51" s="203">
        <f t="shared" ref="AW51:AZ51" si="47">AO51/AG51</f>
        <v>751.34</v>
      </c>
      <c r="AX51" s="203">
        <f t="shared" si="47"/>
        <v>865.41059701492554</v>
      </c>
      <c r="AY51" s="204"/>
      <c r="AZ51" s="203">
        <f t="shared" si="47"/>
        <v>3645.3219393939403</v>
      </c>
      <c r="BA51" s="4"/>
    </row>
    <row r="52" spans="1:53" s="4" customFormat="1" ht="13.2" x14ac:dyDescent="0.25"/>
    <row r="53" spans="1:53" ht="15" customHeight="1" x14ac:dyDescent="0.25">
      <c r="B53" s="22"/>
      <c r="C53" s="22"/>
      <c r="D53" s="26"/>
      <c r="E53" s="291" t="str">
        <f>E16</f>
        <v>Number of Residential Customers in Arrears</v>
      </c>
      <c r="F53" s="291"/>
      <c r="G53" s="291"/>
      <c r="H53" s="291"/>
      <c r="I53" s="291"/>
      <c r="J53" s="291"/>
      <c r="K53" s="61"/>
      <c r="L53" s="26"/>
      <c r="M53" s="282" t="str">
        <f>M35</f>
        <v>Residential Arrearage Dollars</v>
      </c>
      <c r="N53" s="283"/>
      <c r="O53" s="283"/>
      <c r="P53" s="283"/>
      <c r="Q53" s="283"/>
      <c r="R53" s="284"/>
      <c r="S53" s="4"/>
      <c r="T53" s="26"/>
      <c r="U53" s="282" t="str">
        <f>U16</f>
        <v>Average Amount of Residential Arrearage Dollars</v>
      </c>
      <c r="V53" s="283"/>
      <c r="W53" s="283"/>
      <c r="X53" s="283"/>
      <c r="Y53" s="283"/>
      <c r="Z53" s="284"/>
      <c r="AA53" s="4"/>
      <c r="AB53" s="4"/>
      <c r="AC53" s="4"/>
      <c r="AD53" s="4"/>
      <c r="AE53" s="293" t="s">
        <v>180</v>
      </c>
      <c r="AF53" s="294"/>
      <c r="AG53" s="294"/>
      <c r="AH53" s="294"/>
      <c r="AI53" s="294"/>
      <c r="AJ53" s="295"/>
      <c r="AK53" s="4"/>
      <c r="AL53" s="148"/>
      <c r="AM53" s="294" t="str">
        <f>AM35</f>
        <v>Non-Residential Arrearage Dollars</v>
      </c>
      <c r="AN53" s="294"/>
      <c r="AO53" s="294"/>
      <c r="AP53" s="294"/>
      <c r="AQ53" s="294"/>
      <c r="AR53" s="295"/>
      <c r="AS53" s="4"/>
      <c r="AT53" s="148"/>
      <c r="AU53" s="293" t="str">
        <f>AU35</f>
        <v>Average Amount of Non-Residential Arrearage Dollars</v>
      </c>
      <c r="AV53" s="294"/>
      <c r="AW53" s="294"/>
      <c r="AX53" s="294"/>
      <c r="AY53" s="294"/>
      <c r="AZ53" s="295"/>
      <c r="BA53" s="4"/>
    </row>
    <row r="54" spans="1:53" ht="13.2" x14ac:dyDescent="0.25">
      <c r="B54" s="10" t="s">
        <v>25</v>
      </c>
      <c r="C54" s="10" t="s">
        <v>104</v>
      </c>
      <c r="D54" s="77" t="s">
        <v>26</v>
      </c>
      <c r="E54" s="23" t="s">
        <v>105</v>
      </c>
      <c r="F54" s="23" t="s">
        <v>106</v>
      </c>
      <c r="G54" s="23" t="s">
        <v>107</v>
      </c>
      <c r="H54" s="23" t="s">
        <v>202</v>
      </c>
      <c r="I54" s="187" t="s">
        <v>108</v>
      </c>
      <c r="J54" s="23" t="s">
        <v>27</v>
      </c>
      <c r="K54" s="25"/>
      <c r="M54" s="23" t="s">
        <v>105</v>
      </c>
      <c r="N54" s="137" t="s">
        <v>106</v>
      </c>
      <c r="O54" s="23" t="s">
        <v>107</v>
      </c>
      <c r="P54" s="23" t="s">
        <v>202</v>
      </c>
      <c r="Q54" s="187" t="s">
        <v>108</v>
      </c>
      <c r="R54" s="23" t="s">
        <v>27</v>
      </c>
      <c r="S54" s="4"/>
      <c r="T54" s="4"/>
      <c r="U54" s="23" t="s">
        <v>105</v>
      </c>
      <c r="V54" s="23" t="s">
        <v>106</v>
      </c>
      <c r="W54" s="23" t="s">
        <v>107</v>
      </c>
      <c r="X54" s="23" t="s">
        <v>202</v>
      </c>
      <c r="Y54" s="187" t="s">
        <v>108</v>
      </c>
      <c r="Z54" s="23" t="s">
        <v>27</v>
      </c>
      <c r="AA54" s="4"/>
      <c r="AB54" s="10" t="s">
        <v>25</v>
      </c>
      <c r="AC54" s="10" t="s">
        <v>104</v>
      </c>
      <c r="AD54" s="77" t="s">
        <v>26</v>
      </c>
      <c r="AE54" s="23" t="s">
        <v>105</v>
      </c>
      <c r="AF54" s="23" t="s">
        <v>106</v>
      </c>
      <c r="AG54" s="23" t="s">
        <v>107</v>
      </c>
      <c r="AH54" s="23" t="s">
        <v>202</v>
      </c>
      <c r="AI54" s="187" t="s">
        <v>108</v>
      </c>
      <c r="AJ54" s="23" t="s">
        <v>27</v>
      </c>
      <c r="AK54" s="4"/>
      <c r="AL54" s="4"/>
      <c r="AM54" s="23" t="s">
        <v>105</v>
      </c>
      <c r="AN54" s="23" t="s">
        <v>106</v>
      </c>
      <c r="AO54" s="23" t="s">
        <v>107</v>
      </c>
      <c r="AP54" s="23" t="s">
        <v>202</v>
      </c>
      <c r="AQ54" s="187" t="s">
        <v>108</v>
      </c>
      <c r="AR54" s="23" t="s">
        <v>27</v>
      </c>
      <c r="AS54" s="4"/>
      <c r="AT54" s="4"/>
      <c r="AU54" s="23" t="s">
        <v>105</v>
      </c>
      <c r="AV54" s="23" t="s">
        <v>106</v>
      </c>
      <c r="AW54" s="23" t="s">
        <v>107</v>
      </c>
      <c r="AX54" s="23" t="s">
        <v>202</v>
      </c>
      <c r="AY54" s="187" t="s">
        <v>108</v>
      </c>
      <c r="AZ54" s="23" t="s">
        <v>27</v>
      </c>
      <c r="BA54" s="4"/>
    </row>
    <row r="55" spans="1:53" ht="13.2" x14ac:dyDescent="0.25">
      <c r="A55" s="4" t="str">
        <f>'Discon, Recon, Liens. '!A38</f>
        <v>July, 2019</v>
      </c>
      <c r="B55" s="11" t="s">
        <v>192</v>
      </c>
      <c r="C55" s="11"/>
      <c r="D55" s="70">
        <v>0</v>
      </c>
      <c r="E55" s="11">
        <v>0</v>
      </c>
      <c r="F55" s="11">
        <v>4</v>
      </c>
      <c r="G55" s="11">
        <v>2</v>
      </c>
      <c r="H55" s="11">
        <v>2</v>
      </c>
      <c r="I55" s="188"/>
      <c r="J55" s="11">
        <v>4</v>
      </c>
      <c r="M55" s="166">
        <v>0</v>
      </c>
      <c r="N55" s="166">
        <v>687.07</v>
      </c>
      <c r="O55" s="166">
        <v>212.76</v>
      </c>
      <c r="P55" s="166">
        <v>12.450000000000001</v>
      </c>
      <c r="Q55" s="194"/>
      <c r="R55" s="166">
        <v>396.42999999999995</v>
      </c>
      <c r="S55" s="4"/>
      <c r="T55" s="4"/>
      <c r="U55" s="166">
        <f>IFERROR(M55/E55,0)</f>
        <v>0</v>
      </c>
      <c r="V55" s="166">
        <f t="shared" ref="V55:X55" si="48">IFERROR(N55/F55,0)</f>
        <v>171.76750000000001</v>
      </c>
      <c r="W55" s="166">
        <f t="shared" si="48"/>
        <v>106.38</v>
      </c>
      <c r="X55" s="166">
        <f t="shared" si="48"/>
        <v>6.2250000000000005</v>
      </c>
      <c r="Y55" s="194"/>
      <c r="Z55" s="166">
        <f>IFERROR(R55/J55,0)</f>
        <v>99.107499999999987</v>
      </c>
      <c r="AA55" s="4"/>
      <c r="AB55" s="11" t="s">
        <v>192</v>
      </c>
      <c r="AC55" s="11"/>
      <c r="AD55" s="70">
        <v>0</v>
      </c>
      <c r="AE55" s="24">
        <v>0</v>
      </c>
      <c r="AF55" s="24">
        <v>1</v>
      </c>
      <c r="AG55" s="24">
        <v>0</v>
      </c>
      <c r="AH55" s="24">
        <v>1</v>
      </c>
      <c r="AI55" s="188"/>
      <c r="AJ55" s="24">
        <v>1</v>
      </c>
      <c r="AK55" s="4"/>
      <c r="AL55" s="4"/>
      <c r="AM55" s="206">
        <v>0</v>
      </c>
      <c r="AN55" s="206">
        <v>82.08</v>
      </c>
      <c r="AO55" s="206">
        <v>0</v>
      </c>
      <c r="AP55" s="206">
        <v>82.08</v>
      </c>
      <c r="AQ55" s="194"/>
      <c r="AR55" s="206">
        <v>82.08</v>
      </c>
      <c r="AS55" s="4"/>
      <c r="AT55" s="4"/>
      <c r="AU55" s="206">
        <f t="shared" ref="AU55:AX56" si="49">IFERROR(AM55/AE55,0)</f>
        <v>0</v>
      </c>
      <c r="AV55" s="206">
        <f t="shared" si="49"/>
        <v>82.08</v>
      </c>
      <c r="AW55" s="206">
        <f t="shared" si="49"/>
        <v>0</v>
      </c>
      <c r="AX55" s="206">
        <f t="shared" si="49"/>
        <v>82.08</v>
      </c>
      <c r="AY55" s="194"/>
      <c r="AZ55" s="206">
        <f>IFERROR(AR55/AJ55,0)</f>
        <v>82.08</v>
      </c>
      <c r="BA55" s="4"/>
    </row>
    <row r="56" spans="1:53" ht="13.2" x14ac:dyDescent="0.25">
      <c r="B56" s="11" t="s">
        <v>192</v>
      </c>
      <c r="C56" s="11"/>
      <c r="D56" s="70" t="s">
        <v>232</v>
      </c>
      <c r="E56" s="11">
        <v>0</v>
      </c>
      <c r="F56" s="11">
        <v>0</v>
      </c>
      <c r="G56" s="11">
        <v>0</v>
      </c>
      <c r="H56" s="11">
        <v>0</v>
      </c>
      <c r="I56" s="188"/>
      <c r="J56" s="11">
        <v>0</v>
      </c>
      <c r="M56" s="165">
        <v>0</v>
      </c>
      <c r="N56" s="212">
        <v>0</v>
      </c>
      <c r="O56" s="165">
        <v>0</v>
      </c>
      <c r="P56" s="165">
        <v>0</v>
      </c>
      <c r="Q56" s="195"/>
      <c r="R56" s="165">
        <v>0</v>
      </c>
      <c r="S56" s="4"/>
      <c r="T56" s="4"/>
      <c r="U56" s="165">
        <f t="shared" ref="U56:U65" si="50">IFERROR(M56/E56,0)</f>
        <v>0</v>
      </c>
      <c r="V56" s="165">
        <f t="shared" ref="V56:V65" si="51">IFERROR(N56/F56,0)</f>
        <v>0</v>
      </c>
      <c r="W56" s="165">
        <f t="shared" ref="W56:W65" si="52">IFERROR(O56/G56,0)</f>
        <v>0</v>
      </c>
      <c r="X56" s="165">
        <f t="shared" ref="X56:X65" si="53">IFERROR(P56/H56,0)</f>
        <v>0</v>
      </c>
      <c r="Y56" s="195"/>
      <c r="Z56" s="165">
        <f t="shared" ref="Z56:Z65" si="54">IFERROR(R56/J56,0)</f>
        <v>0</v>
      </c>
      <c r="AA56" s="4"/>
      <c r="AB56" s="11" t="s">
        <v>192</v>
      </c>
      <c r="AC56" s="11"/>
      <c r="AD56" s="70" t="s">
        <v>232</v>
      </c>
      <c r="AE56" s="24">
        <v>2</v>
      </c>
      <c r="AF56" s="24">
        <v>0</v>
      </c>
      <c r="AG56" s="24">
        <v>0</v>
      </c>
      <c r="AH56" s="24">
        <v>2</v>
      </c>
      <c r="AI56" s="188"/>
      <c r="AJ56" s="24">
        <v>2</v>
      </c>
      <c r="AK56" s="4"/>
      <c r="AL56" s="4"/>
      <c r="AM56" s="207">
        <v>775.08</v>
      </c>
      <c r="AN56" s="207">
        <v>0</v>
      </c>
      <c r="AO56" s="207">
        <v>0</v>
      </c>
      <c r="AP56" s="207">
        <v>786.26</v>
      </c>
      <c r="AQ56" s="195"/>
      <c r="AR56" s="207">
        <v>1569.6399999999999</v>
      </c>
      <c r="AS56" s="4"/>
      <c r="AT56" s="4"/>
      <c r="AU56" s="207">
        <f t="shared" si="49"/>
        <v>387.54</v>
      </c>
      <c r="AV56" s="207">
        <f t="shared" si="49"/>
        <v>0</v>
      </c>
      <c r="AW56" s="207">
        <f t="shared" si="49"/>
        <v>0</v>
      </c>
      <c r="AX56" s="207">
        <f t="shared" si="49"/>
        <v>393.13</v>
      </c>
      <c r="AY56" s="195"/>
      <c r="AZ56" s="207">
        <f>IFERROR(AR56/AJ56,0)</f>
        <v>784.81999999999994</v>
      </c>
      <c r="BA56" s="4"/>
    </row>
    <row r="57" spans="1:53" ht="13.2" x14ac:dyDescent="0.25">
      <c r="B57" s="11" t="s">
        <v>192</v>
      </c>
      <c r="C57" s="11"/>
      <c r="D57" s="70" t="s">
        <v>233</v>
      </c>
      <c r="E57" s="11">
        <v>0</v>
      </c>
      <c r="F57" s="11">
        <v>2</v>
      </c>
      <c r="G57" s="11">
        <v>0</v>
      </c>
      <c r="H57" s="11">
        <v>2</v>
      </c>
      <c r="I57" s="188"/>
      <c r="J57" s="11">
        <v>2</v>
      </c>
      <c r="M57" s="165">
        <v>0</v>
      </c>
      <c r="N57" s="212">
        <v>164.37</v>
      </c>
      <c r="O57" s="165">
        <v>0</v>
      </c>
      <c r="P57" s="165">
        <v>191.91</v>
      </c>
      <c r="Q57" s="195"/>
      <c r="R57" s="165">
        <v>1654.67</v>
      </c>
      <c r="S57" s="4"/>
      <c r="T57" s="4"/>
      <c r="U57" s="165">
        <f t="shared" si="50"/>
        <v>0</v>
      </c>
      <c r="V57" s="165">
        <f t="shared" si="51"/>
        <v>82.185000000000002</v>
      </c>
      <c r="W57" s="165">
        <f t="shared" si="52"/>
        <v>0</v>
      </c>
      <c r="X57" s="165">
        <f t="shared" si="53"/>
        <v>95.954999999999998</v>
      </c>
      <c r="Y57" s="195"/>
      <c r="Z57" s="165">
        <f t="shared" si="54"/>
        <v>827.33500000000004</v>
      </c>
      <c r="AA57" s="4"/>
      <c r="AB57" s="11" t="s">
        <v>192</v>
      </c>
      <c r="AC57" s="11"/>
      <c r="AD57" s="70" t="s">
        <v>233</v>
      </c>
      <c r="AE57" s="24">
        <v>0</v>
      </c>
      <c r="AF57" s="24">
        <v>0</v>
      </c>
      <c r="AG57" s="24">
        <v>0</v>
      </c>
      <c r="AH57" s="24">
        <v>0</v>
      </c>
      <c r="AI57" s="188"/>
      <c r="AJ57" s="24">
        <v>0</v>
      </c>
      <c r="AK57" s="4"/>
      <c r="AL57" s="4"/>
      <c r="AM57" s="207">
        <v>0</v>
      </c>
      <c r="AN57" s="207">
        <v>0</v>
      </c>
      <c r="AO57" s="207">
        <v>0</v>
      </c>
      <c r="AP57" s="207">
        <v>0</v>
      </c>
      <c r="AQ57" s="195"/>
      <c r="AR57" s="207">
        <v>0</v>
      </c>
      <c r="AS57" s="4"/>
      <c r="AT57" s="4"/>
      <c r="AU57" s="207">
        <f t="shared" ref="AU57:AU65" si="55">IFERROR(AM57/AE57,0)</f>
        <v>0</v>
      </c>
      <c r="AV57" s="207">
        <f t="shared" ref="AV57:AV65" si="56">IFERROR(AN57/AF57,0)</f>
        <v>0</v>
      </c>
      <c r="AW57" s="207">
        <f t="shared" ref="AW57:AW65" si="57">IFERROR(AO57/AG57,0)</f>
        <v>0</v>
      </c>
      <c r="AX57" s="207">
        <f t="shared" ref="AX57:AX65" si="58">IFERROR(AP57/AH57,0)</f>
        <v>0</v>
      </c>
      <c r="AY57" s="195"/>
      <c r="AZ57" s="207">
        <f t="shared" ref="AZ57:AZ65" si="59">IFERROR(AR57/AJ57,0)</f>
        <v>0</v>
      </c>
      <c r="BA57" s="4"/>
    </row>
    <row r="58" spans="1:53" ht="13.2" x14ac:dyDescent="0.25">
      <c r="B58" s="11" t="s">
        <v>192</v>
      </c>
      <c r="C58" s="11"/>
      <c r="D58" s="70" t="s">
        <v>234</v>
      </c>
      <c r="E58" s="11">
        <v>0</v>
      </c>
      <c r="F58" s="11">
        <v>0</v>
      </c>
      <c r="G58" s="11">
        <v>0</v>
      </c>
      <c r="H58" s="11">
        <v>0</v>
      </c>
      <c r="I58" s="188"/>
      <c r="J58" s="11">
        <v>0</v>
      </c>
      <c r="M58" s="165">
        <v>0</v>
      </c>
      <c r="N58" s="212">
        <v>0</v>
      </c>
      <c r="O58" s="165">
        <v>0</v>
      </c>
      <c r="P58" s="165">
        <v>0</v>
      </c>
      <c r="Q58" s="195"/>
      <c r="R58" s="165">
        <v>0</v>
      </c>
      <c r="S58" s="4"/>
      <c r="T58" s="4"/>
      <c r="U58" s="165">
        <f t="shared" si="50"/>
        <v>0</v>
      </c>
      <c r="V58" s="165">
        <f t="shared" si="51"/>
        <v>0</v>
      </c>
      <c r="W58" s="165">
        <f t="shared" si="52"/>
        <v>0</v>
      </c>
      <c r="X58" s="165">
        <f t="shared" si="53"/>
        <v>0</v>
      </c>
      <c r="Y58" s="195"/>
      <c r="Z58" s="165">
        <f t="shared" si="54"/>
        <v>0</v>
      </c>
      <c r="AA58" s="4"/>
      <c r="AB58" s="11" t="s">
        <v>192</v>
      </c>
      <c r="AC58" s="11"/>
      <c r="AD58" s="70" t="s">
        <v>234</v>
      </c>
      <c r="AE58" s="24">
        <v>1</v>
      </c>
      <c r="AF58" s="24">
        <v>0</v>
      </c>
      <c r="AG58" s="24">
        <v>0</v>
      </c>
      <c r="AH58" s="24">
        <v>1</v>
      </c>
      <c r="AI58" s="188"/>
      <c r="AJ58" s="24">
        <v>1</v>
      </c>
      <c r="AK58" s="4"/>
      <c r="AL58" s="4"/>
      <c r="AM58" s="207">
        <v>1992.42</v>
      </c>
      <c r="AN58" s="207">
        <v>0</v>
      </c>
      <c r="AO58" s="207">
        <v>0</v>
      </c>
      <c r="AP58" s="207">
        <v>1992.42</v>
      </c>
      <c r="AQ58" s="195"/>
      <c r="AR58" s="207">
        <v>3232.15</v>
      </c>
      <c r="AS58" s="4"/>
      <c r="AT58" s="4"/>
      <c r="AU58" s="207">
        <f t="shared" si="55"/>
        <v>1992.42</v>
      </c>
      <c r="AV58" s="207">
        <f t="shared" si="56"/>
        <v>0</v>
      </c>
      <c r="AW58" s="207">
        <f t="shared" si="57"/>
        <v>0</v>
      </c>
      <c r="AX58" s="207">
        <f t="shared" si="58"/>
        <v>1992.42</v>
      </c>
      <c r="AY58" s="195"/>
      <c r="AZ58" s="207">
        <f t="shared" si="59"/>
        <v>3232.15</v>
      </c>
      <c r="BA58" s="4"/>
    </row>
    <row r="59" spans="1:53" ht="13.2" x14ac:dyDescent="0.25">
      <c r="B59" s="11" t="s">
        <v>192</v>
      </c>
      <c r="C59" s="11"/>
      <c r="D59" s="70" t="s">
        <v>248</v>
      </c>
      <c r="E59" s="11">
        <v>0</v>
      </c>
      <c r="F59" s="11">
        <v>0</v>
      </c>
      <c r="G59" s="11">
        <v>0</v>
      </c>
      <c r="H59" s="11">
        <v>0</v>
      </c>
      <c r="I59" s="188"/>
      <c r="J59" s="11">
        <v>0</v>
      </c>
      <c r="M59" s="165">
        <v>0</v>
      </c>
      <c r="N59" s="212">
        <v>0</v>
      </c>
      <c r="O59" s="165">
        <v>0</v>
      </c>
      <c r="P59" s="165">
        <v>0</v>
      </c>
      <c r="Q59" s="195"/>
      <c r="R59" s="165">
        <v>0</v>
      </c>
      <c r="S59" s="4"/>
      <c r="T59" s="4"/>
      <c r="U59" s="165">
        <f t="shared" si="50"/>
        <v>0</v>
      </c>
      <c r="V59" s="165">
        <f t="shared" si="51"/>
        <v>0</v>
      </c>
      <c r="W59" s="165">
        <f t="shared" si="52"/>
        <v>0</v>
      </c>
      <c r="X59" s="165">
        <f t="shared" si="53"/>
        <v>0</v>
      </c>
      <c r="Y59" s="195"/>
      <c r="Z59" s="165">
        <f t="shared" si="54"/>
        <v>0</v>
      </c>
      <c r="AA59" s="4"/>
      <c r="AB59" s="11" t="s">
        <v>192</v>
      </c>
      <c r="AC59" s="11"/>
      <c r="AD59" s="70" t="s">
        <v>248</v>
      </c>
      <c r="AE59" s="24">
        <v>0</v>
      </c>
      <c r="AF59" s="24">
        <v>0</v>
      </c>
      <c r="AG59" s="24">
        <v>0</v>
      </c>
      <c r="AH59" s="24">
        <v>0</v>
      </c>
      <c r="AI59" s="188"/>
      <c r="AJ59" s="24">
        <v>2</v>
      </c>
      <c r="AK59" s="4"/>
      <c r="AL59" s="4"/>
      <c r="AM59" s="207">
        <v>0</v>
      </c>
      <c r="AN59" s="207">
        <v>0</v>
      </c>
      <c r="AO59" s="207">
        <v>0</v>
      </c>
      <c r="AP59" s="207">
        <v>0</v>
      </c>
      <c r="AQ59" s="195"/>
      <c r="AR59" s="207">
        <v>12826.09</v>
      </c>
      <c r="AS59" s="4"/>
      <c r="AT59" s="4"/>
      <c r="AU59" s="207">
        <f t="shared" si="55"/>
        <v>0</v>
      </c>
      <c r="AV59" s="207">
        <f t="shared" si="56"/>
        <v>0</v>
      </c>
      <c r="AW59" s="207">
        <f t="shared" si="57"/>
        <v>0</v>
      </c>
      <c r="AX59" s="207">
        <f t="shared" si="58"/>
        <v>0</v>
      </c>
      <c r="AY59" s="195"/>
      <c r="AZ59" s="207">
        <f t="shared" si="59"/>
        <v>6413.0450000000001</v>
      </c>
      <c r="BA59" s="4"/>
    </row>
    <row r="60" spans="1:53" ht="13.2" x14ac:dyDescent="0.25">
      <c r="B60" s="11" t="s">
        <v>192</v>
      </c>
      <c r="C60" s="11"/>
      <c r="D60" s="70" t="s">
        <v>238</v>
      </c>
      <c r="E60" s="11">
        <v>2</v>
      </c>
      <c r="F60" s="11">
        <v>153</v>
      </c>
      <c r="G60" s="11">
        <v>10</v>
      </c>
      <c r="H60" s="11">
        <v>58</v>
      </c>
      <c r="I60" s="188"/>
      <c r="J60" s="11">
        <v>39</v>
      </c>
      <c r="M60" s="165">
        <v>165.23000000000002</v>
      </c>
      <c r="N60" s="212">
        <v>26665.929999999993</v>
      </c>
      <c r="O60" s="165">
        <v>1488.7599999999998</v>
      </c>
      <c r="P60" s="165">
        <v>8104.5999999999985</v>
      </c>
      <c r="Q60" s="195"/>
      <c r="R60" s="165">
        <v>5853.9100000000008</v>
      </c>
      <c r="S60" s="4"/>
      <c r="T60" s="4"/>
      <c r="U60" s="165">
        <f t="shared" si="50"/>
        <v>82.615000000000009</v>
      </c>
      <c r="V60" s="165">
        <f t="shared" si="51"/>
        <v>174.28712418300648</v>
      </c>
      <c r="W60" s="165">
        <f t="shared" si="52"/>
        <v>148.87599999999998</v>
      </c>
      <c r="X60" s="165">
        <f t="shared" si="53"/>
        <v>139.73448275862066</v>
      </c>
      <c r="Y60" s="195"/>
      <c r="Z60" s="165">
        <f t="shared" si="54"/>
        <v>150.10025641025643</v>
      </c>
      <c r="AA60" s="4"/>
      <c r="AB60" s="11" t="s">
        <v>192</v>
      </c>
      <c r="AC60" s="11"/>
      <c r="AD60" s="70" t="s">
        <v>238</v>
      </c>
      <c r="AE60" s="24">
        <v>0</v>
      </c>
      <c r="AF60" s="24">
        <v>8</v>
      </c>
      <c r="AG60" s="24">
        <v>8</v>
      </c>
      <c r="AH60" s="24">
        <v>6</v>
      </c>
      <c r="AI60" s="188"/>
      <c r="AJ60" s="24">
        <v>8</v>
      </c>
      <c r="AK60" s="4"/>
      <c r="AL60" s="4"/>
      <c r="AM60" s="207">
        <v>0</v>
      </c>
      <c r="AN60" s="207">
        <v>4434.8200000000006</v>
      </c>
      <c r="AO60" s="207">
        <v>5412.33</v>
      </c>
      <c r="AP60" s="207">
        <v>10117.130000000001</v>
      </c>
      <c r="AQ60" s="195"/>
      <c r="AR60" s="207">
        <v>10412.820000000002</v>
      </c>
      <c r="AS60" s="4"/>
      <c r="AT60" s="4"/>
      <c r="AU60" s="207">
        <f t="shared" si="55"/>
        <v>0</v>
      </c>
      <c r="AV60" s="207">
        <f t="shared" si="56"/>
        <v>554.35250000000008</v>
      </c>
      <c r="AW60" s="207">
        <f t="shared" si="57"/>
        <v>676.54124999999999</v>
      </c>
      <c r="AX60" s="207">
        <f t="shared" si="58"/>
        <v>1686.1883333333335</v>
      </c>
      <c r="AY60" s="195"/>
      <c r="AZ60" s="207">
        <f t="shared" si="59"/>
        <v>1301.6025000000002</v>
      </c>
      <c r="BA60" s="4"/>
    </row>
    <row r="61" spans="1:53" ht="13.2" x14ac:dyDescent="0.25">
      <c r="B61" s="11" t="s">
        <v>192</v>
      </c>
      <c r="C61" s="11"/>
      <c r="D61" s="70" t="s">
        <v>239</v>
      </c>
      <c r="E61" s="11">
        <v>9</v>
      </c>
      <c r="F61" s="11">
        <v>4</v>
      </c>
      <c r="G61" s="11">
        <v>18</v>
      </c>
      <c r="H61" s="11">
        <v>4</v>
      </c>
      <c r="I61" s="188"/>
      <c r="J61" s="11">
        <v>11</v>
      </c>
      <c r="M61" s="165">
        <v>1107.71</v>
      </c>
      <c r="N61" s="212">
        <v>457.24999999999994</v>
      </c>
      <c r="O61" s="165">
        <v>5823.13</v>
      </c>
      <c r="P61" s="165">
        <v>948.08000000000015</v>
      </c>
      <c r="Q61" s="195"/>
      <c r="R61" s="165">
        <v>6102.8099999999986</v>
      </c>
      <c r="S61" s="4"/>
      <c r="T61" s="4"/>
      <c r="U61" s="165">
        <f t="shared" si="50"/>
        <v>123.0788888888889</v>
      </c>
      <c r="V61" s="165">
        <f t="shared" si="51"/>
        <v>114.31249999999999</v>
      </c>
      <c r="W61" s="165">
        <f t="shared" si="52"/>
        <v>323.50722222222225</v>
      </c>
      <c r="X61" s="165">
        <f t="shared" si="53"/>
        <v>237.02000000000004</v>
      </c>
      <c r="Y61" s="195"/>
      <c r="Z61" s="165">
        <f t="shared" si="54"/>
        <v>554.80090909090893</v>
      </c>
      <c r="AA61" s="4"/>
      <c r="AB61" s="11" t="s">
        <v>192</v>
      </c>
      <c r="AC61" s="11"/>
      <c r="AD61" s="70" t="s">
        <v>239</v>
      </c>
      <c r="AE61" s="24">
        <v>0</v>
      </c>
      <c r="AF61" s="24">
        <v>6</v>
      </c>
      <c r="AG61" s="24">
        <v>2</v>
      </c>
      <c r="AH61" s="24">
        <v>0</v>
      </c>
      <c r="AI61" s="188"/>
      <c r="AJ61" s="24">
        <v>0</v>
      </c>
      <c r="AK61" s="4"/>
      <c r="AL61" s="4"/>
      <c r="AM61" s="207">
        <v>0</v>
      </c>
      <c r="AN61" s="207">
        <v>4166.1499999999996</v>
      </c>
      <c r="AO61" s="207">
        <v>243.60999999999999</v>
      </c>
      <c r="AP61" s="207">
        <v>0</v>
      </c>
      <c r="AQ61" s="195"/>
      <c r="AR61" s="207">
        <v>0</v>
      </c>
      <c r="AS61" s="4"/>
      <c r="AT61" s="4"/>
      <c r="AU61" s="207">
        <f t="shared" si="55"/>
        <v>0</v>
      </c>
      <c r="AV61" s="207">
        <f t="shared" si="56"/>
        <v>694.35833333333323</v>
      </c>
      <c r="AW61" s="207">
        <f t="shared" si="57"/>
        <v>121.80499999999999</v>
      </c>
      <c r="AX61" s="207">
        <f t="shared" si="58"/>
        <v>0</v>
      </c>
      <c r="AY61" s="195"/>
      <c r="AZ61" s="207">
        <f t="shared" si="59"/>
        <v>0</v>
      </c>
      <c r="BA61" s="4"/>
    </row>
    <row r="62" spans="1:53" ht="13.2" x14ac:dyDescent="0.25">
      <c r="B62" s="11" t="s">
        <v>192</v>
      </c>
      <c r="C62" s="11"/>
      <c r="D62" s="70" t="s">
        <v>240</v>
      </c>
      <c r="E62" s="11">
        <v>0</v>
      </c>
      <c r="F62" s="11">
        <v>6</v>
      </c>
      <c r="G62" s="11">
        <v>4</v>
      </c>
      <c r="H62" s="11">
        <v>2</v>
      </c>
      <c r="I62" s="188"/>
      <c r="J62" s="11">
        <v>0</v>
      </c>
      <c r="M62" s="165">
        <v>0</v>
      </c>
      <c r="N62" s="212">
        <v>692.8900000000001</v>
      </c>
      <c r="O62" s="165">
        <v>3906.73</v>
      </c>
      <c r="P62" s="165">
        <v>5002.9399999999996</v>
      </c>
      <c r="Q62" s="195"/>
      <c r="R62" s="165">
        <v>0</v>
      </c>
      <c r="S62" s="4"/>
      <c r="T62" s="4"/>
      <c r="U62" s="165">
        <f t="shared" si="50"/>
        <v>0</v>
      </c>
      <c r="V62" s="165">
        <f t="shared" si="51"/>
        <v>115.48166666666668</v>
      </c>
      <c r="W62" s="165">
        <f t="shared" si="52"/>
        <v>976.6825</v>
      </c>
      <c r="X62" s="165">
        <f t="shared" si="53"/>
        <v>2501.4699999999998</v>
      </c>
      <c r="Y62" s="195"/>
      <c r="Z62" s="165">
        <f t="shared" si="54"/>
        <v>0</v>
      </c>
      <c r="AA62" s="4"/>
      <c r="AB62" s="11" t="s">
        <v>192</v>
      </c>
      <c r="AC62" s="11"/>
      <c r="AD62" s="70" t="s">
        <v>240</v>
      </c>
      <c r="AE62" s="24">
        <v>0</v>
      </c>
      <c r="AF62" s="24">
        <v>0</v>
      </c>
      <c r="AG62" s="24">
        <v>0</v>
      </c>
      <c r="AH62" s="24">
        <v>0</v>
      </c>
      <c r="AI62" s="188"/>
      <c r="AJ62" s="24">
        <v>0</v>
      </c>
      <c r="AK62" s="4"/>
      <c r="AL62" s="4"/>
      <c r="AM62" s="207">
        <v>0</v>
      </c>
      <c r="AN62" s="207">
        <v>0</v>
      </c>
      <c r="AO62" s="207">
        <v>0</v>
      </c>
      <c r="AP62" s="207">
        <v>0</v>
      </c>
      <c r="AQ62" s="195"/>
      <c r="AR62" s="207">
        <v>0</v>
      </c>
      <c r="AS62" s="4"/>
      <c r="AT62" s="4"/>
      <c r="AU62" s="207">
        <f t="shared" si="55"/>
        <v>0</v>
      </c>
      <c r="AV62" s="207">
        <f t="shared" si="56"/>
        <v>0</v>
      </c>
      <c r="AW62" s="207">
        <f t="shared" si="57"/>
        <v>0</v>
      </c>
      <c r="AX62" s="207">
        <f t="shared" si="58"/>
        <v>0</v>
      </c>
      <c r="AY62" s="195"/>
      <c r="AZ62" s="207">
        <f t="shared" si="59"/>
        <v>0</v>
      </c>
      <c r="BA62" s="4"/>
    </row>
    <row r="63" spans="1:53" ht="13.2" x14ac:dyDescent="0.25">
      <c r="B63" s="11" t="s">
        <v>192</v>
      </c>
      <c r="C63" s="11"/>
      <c r="D63" s="70" t="s">
        <v>242</v>
      </c>
      <c r="E63" s="11">
        <v>2</v>
      </c>
      <c r="F63" s="11">
        <v>49</v>
      </c>
      <c r="G63" s="11">
        <v>10</v>
      </c>
      <c r="H63" s="11">
        <v>22</v>
      </c>
      <c r="I63" s="188"/>
      <c r="J63" s="11">
        <v>19</v>
      </c>
      <c r="M63" s="165">
        <v>514.93000000000006</v>
      </c>
      <c r="N63" s="212">
        <v>6925.8700000000017</v>
      </c>
      <c r="O63" s="165">
        <v>1493.77</v>
      </c>
      <c r="P63" s="165">
        <v>1740.53</v>
      </c>
      <c r="Q63" s="195"/>
      <c r="R63" s="165">
        <v>1732.34</v>
      </c>
      <c r="S63" s="4"/>
      <c r="T63" s="4"/>
      <c r="U63" s="165">
        <f t="shared" si="50"/>
        <v>257.46500000000003</v>
      </c>
      <c r="V63" s="165">
        <f t="shared" si="51"/>
        <v>141.34428571428575</v>
      </c>
      <c r="W63" s="165">
        <f t="shared" si="52"/>
        <v>149.37700000000001</v>
      </c>
      <c r="X63" s="165">
        <f t="shared" si="53"/>
        <v>79.114999999999995</v>
      </c>
      <c r="Y63" s="195"/>
      <c r="Z63" s="165">
        <f t="shared" si="54"/>
        <v>91.175789473684205</v>
      </c>
      <c r="AA63" s="4"/>
      <c r="AB63" s="11" t="s">
        <v>192</v>
      </c>
      <c r="AC63" s="11"/>
      <c r="AD63" s="70" t="s">
        <v>242</v>
      </c>
      <c r="AE63" s="24">
        <v>2</v>
      </c>
      <c r="AF63" s="24">
        <v>0</v>
      </c>
      <c r="AG63" s="24">
        <v>3</v>
      </c>
      <c r="AH63" s="24">
        <v>2</v>
      </c>
      <c r="AI63" s="188"/>
      <c r="AJ63" s="24">
        <v>3</v>
      </c>
      <c r="AK63" s="4"/>
      <c r="AL63" s="4"/>
      <c r="AM63" s="207">
        <v>2383.06</v>
      </c>
      <c r="AN63" s="207">
        <v>0</v>
      </c>
      <c r="AO63" s="207">
        <v>2173.2600000000002</v>
      </c>
      <c r="AP63" s="207">
        <v>448.71000000000004</v>
      </c>
      <c r="AQ63" s="195"/>
      <c r="AR63" s="207">
        <v>4702.47</v>
      </c>
      <c r="AS63" s="4"/>
      <c r="AT63" s="4"/>
      <c r="AU63" s="207">
        <f t="shared" si="55"/>
        <v>1191.53</v>
      </c>
      <c r="AV63" s="207">
        <f t="shared" si="56"/>
        <v>0</v>
      </c>
      <c r="AW63" s="207">
        <f t="shared" si="57"/>
        <v>724.42000000000007</v>
      </c>
      <c r="AX63" s="207">
        <f t="shared" si="58"/>
        <v>224.35500000000002</v>
      </c>
      <c r="AY63" s="195"/>
      <c r="AZ63" s="207">
        <f t="shared" si="59"/>
        <v>1567.49</v>
      </c>
      <c r="BA63" s="4"/>
    </row>
    <row r="64" spans="1:53" ht="13.2" x14ac:dyDescent="0.25">
      <c r="B64" s="11" t="s">
        <v>192</v>
      </c>
      <c r="C64" s="11"/>
      <c r="D64" s="70" t="s">
        <v>243</v>
      </c>
      <c r="E64" s="11">
        <v>2238</v>
      </c>
      <c r="F64" s="11">
        <v>2838</v>
      </c>
      <c r="G64" s="11">
        <v>1159</v>
      </c>
      <c r="H64" s="11">
        <v>1622</v>
      </c>
      <c r="I64" s="188"/>
      <c r="J64" s="11">
        <v>2019</v>
      </c>
      <c r="M64" s="165">
        <v>548480.53999999666</v>
      </c>
      <c r="N64" s="212">
        <v>643728.37999999628</v>
      </c>
      <c r="O64" s="165">
        <v>171689.94000000044</v>
      </c>
      <c r="P64" s="165">
        <v>323147.05999999971</v>
      </c>
      <c r="Q64" s="195"/>
      <c r="R64" s="165">
        <v>363514.22000000044</v>
      </c>
      <c r="S64" s="4"/>
      <c r="T64" s="4"/>
      <c r="U64" s="165">
        <f t="shared" si="50"/>
        <v>245.0762019660396</v>
      </c>
      <c r="V64" s="165">
        <f t="shared" si="51"/>
        <v>226.82465821000574</v>
      </c>
      <c r="W64" s="165">
        <f t="shared" si="52"/>
        <v>148.13627264883559</v>
      </c>
      <c r="X64" s="165">
        <f t="shared" si="53"/>
        <v>199.22753390875445</v>
      </c>
      <c r="Y64" s="195"/>
      <c r="Z64" s="165">
        <f t="shared" si="54"/>
        <v>180.04666666666688</v>
      </c>
      <c r="AA64" s="4"/>
      <c r="AB64" s="11" t="s">
        <v>192</v>
      </c>
      <c r="AC64" s="11"/>
      <c r="AD64" s="70" t="s">
        <v>243</v>
      </c>
      <c r="AE64" s="24">
        <v>84</v>
      </c>
      <c r="AF64" s="24">
        <v>122</v>
      </c>
      <c r="AG64" s="24">
        <v>52</v>
      </c>
      <c r="AH64" s="24">
        <v>89</v>
      </c>
      <c r="AI64" s="188"/>
      <c r="AJ64" s="24">
        <v>89</v>
      </c>
      <c r="AK64" s="4"/>
      <c r="AL64" s="4"/>
      <c r="AM64" s="207">
        <v>133730.37</v>
      </c>
      <c r="AN64" s="207">
        <v>97990.739999999991</v>
      </c>
      <c r="AO64" s="207">
        <v>33625.950000000012</v>
      </c>
      <c r="AP64" s="207">
        <v>78331.58</v>
      </c>
      <c r="AQ64" s="195"/>
      <c r="AR64" s="207">
        <v>139010.89000000007</v>
      </c>
      <c r="AS64" s="4"/>
      <c r="AT64" s="4"/>
      <c r="AU64" s="207">
        <f t="shared" si="55"/>
        <v>1592.0282142857143</v>
      </c>
      <c r="AV64" s="207">
        <f t="shared" si="56"/>
        <v>803.20278688524581</v>
      </c>
      <c r="AW64" s="207">
        <f t="shared" si="57"/>
        <v>646.65288461538489</v>
      </c>
      <c r="AX64" s="207">
        <f t="shared" si="58"/>
        <v>880.13011235955059</v>
      </c>
      <c r="AY64" s="195"/>
      <c r="AZ64" s="207">
        <f t="shared" si="59"/>
        <v>1561.9201123595515</v>
      </c>
      <c r="BA64" s="4"/>
    </row>
    <row r="65" spans="2:53" ht="13.2" x14ac:dyDescent="0.25">
      <c r="B65" s="11" t="s">
        <v>192</v>
      </c>
      <c r="C65" s="11"/>
      <c r="D65" s="70" t="s">
        <v>244</v>
      </c>
      <c r="E65" s="11">
        <v>54</v>
      </c>
      <c r="F65" s="11">
        <v>8</v>
      </c>
      <c r="G65" s="11">
        <v>2</v>
      </c>
      <c r="H65" s="11">
        <v>14</v>
      </c>
      <c r="I65" s="188"/>
      <c r="J65" s="11">
        <v>10</v>
      </c>
      <c r="M65" s="165">
        <v>10907.73</v>
      </c>
      <c r="N65" s="212">
        <v>14640.640000000001</v>
      </c>
      <c r="O65" s="165">
        <v>650.87</v>
      </c>
      <c r="P65" s="165">
        <v>1627.76</v>
      </c>
      <c r="Q65" s="195"/>
      <c r="R65" s="165">
        <v>587.55999999999983</v>
      </c>
      <c r="S65" s="4"/>
      <c r="T65" s="4"/>
      <c r="U65" s="165">
        <f t="shared" si="50"/>
        <v>201.995</v>
      </c>
      <c r="V65" s="165">
        <f t="shared" si="51"/>
        <v>1830.0800000000002</v>
      </c>
      <c r="W65" s="165">
        <f t="shared" si="52"/>
        <v>325.435</v>
      </c>
      <c r="X65" s="165">
        <f t="shared" si="53"/>
        <v>116.26857142857143</v>
      </c>
      <c r="Y65" s="195"/>
      <c r="Z65" s="165">
        <f t="shared" si="54"/>
        <v>58.755999999999986</v>
      </c>
      <c r="AA65" s="4"/>
      <c r="AB65" s="11" t="s">
        <v>192</v>
      </c>
      <c r="AC65" s="11"/>
      <c r="AD65" s="70" t="s">
        <v>244</v>
      </c>
      <c r="AE65" s="24">
        <v>6</v>
      </c>
      <c r="AF65" s="24">
        <v>1</v>
      </c>
      <c r="AG65" s="24">
        <v>1</v>
      </c>
      <c r="AH65" s="24">
        <v>3</v>
      </c>
      <c r="AI65" s="188"/>
      <c r="AJ65" s="24">
        <v>7</v>
      </c>
      <c r="AK65" s="4"/>
      <c r="AL65" s="4"/>
      <c r="AM65" s="207">
        <v>14885.74</v>
      </c>
      <c r="AN65" s="207">
        <v>320.88</v>
      </c>
      <c r="AO65" s="207">
        <v>1.89</v>
      </c>
      <c r="AP65" s="207">
        <v>3901.77</v>
      </c>
      <c r="AQ65" s="195"/>
      <c r="AR65" s="207">
        <v>7827.03</v>
      </c>
      <c r="AS65" s="4"/>
      <c r="AT65" s="4"/>
      <c r="AU65" s="207">
        <f t="shared" si="55"/>
        <v>2480.9566666666665</v>
      </c>
      <c r="AV65" s="207">
        <f t="shared" si="56"/>
        <v>320.88</v>
      </c>
      <c r="AW65" s="207">
        <f t="shared" si="57"/>
        <v>1.89</v>
      </c>
      <c r="AX65" s="207">
        <f t="shared" si="58"/>
        <v>1300.5899999999999</v>
      </c>
      <c r="AY65" s="195"/>
      <c r="AZ65" s="207">
        <f t="shared" si="59"/>
        <v>1118.1471428571429</v>
      </c>
      <c r="BA65" s="4"/>
    </row>
    <row r="66" spans="2:53" ht="13.8" thickBot="1" x14ac:dyDescent="0.3">
      <c r="B66" s="11"/>
      <c r="C66" s="11"/>
      <c r="D66" s="70"/>
      <c r="E66" s="11"/>
      <c r="F66" s="11"/>
      <c r="G66" s="11"/>
      <c r="H66" s="11"/>
      <c r="I66" s="188"/>
      <c r="J66" s="11"/>
      <c r="M66" s="92"/>
      <c r="N66" s="138"/>
      <c r="O66" s="11"/>
      <c r="P66" s="11"/>
      <c r="Q66" s="188"/>
      <c r="R66" s="11"/>
      <c r="S66" s="4"/>
      <c r="T66" s="4"/>
      <c r="U66" s="147"/>
      <c r="V66" s="11"/>
      <c r="W66" s="11"/>
      <c r="X66" s="11"/>
      <c r="Y66" s="188"/>
      <c r="Z66" s="11"/>
      <c r="AA66" s="4"/>
      <c r="AB66" s="92"/>
      <c r="AC66" s="92"/>
      <c r="AD66" s="84"/>
      <c r="AE66" s="24"/>
      <c r="AF66" s="24"/>
      <c r="AG66" s="24"/>
      <c r="AH66" s="24"/>
      <c r="AI66" s="188"/>
      <c r="AJ66" s="24"/>
      <c r="AK66" s="4"/>
      <c r="AL66" s="4"/>
      <c r="AM66" s="149"/>
      <c r="AN66" s="24"/>
      <c r="AO66" s="24"/>
      <c r="AP66" s="24"/>
      <c r="AQ66" s="188"/>
      <c r="AR66" s="24"/>
      <c r="AS66" s="4"/>
      <c r="AT66" s="4"/>
      <c r="AU66" s="149"/>
      <c r="AV66" s="24"/>
      <c r="AW66" s="24"/>
      <c r="AX66" s="24"/>
      <c r="AY66" s="188"/>
      <c r="AZ66" s="24"/>
      <c r="BA66" s="4"/>
    </row>
    <row r="67" spans="2:53" ht="13.8" thickBot="1" x14ac:dyDescent="0.3">
      <c r="B67" s="93" t="s">
        <v>150</v>
      </c>
      <c r="C67" s="100"/>
      <c r="D67" s="102"/>
      <c r="E67" s="163">
        <f t="shared" ref="E67:J67" si="60">SUM(E55:E66)</f>
        <v>2305</v>
      </c>
      <c r="F67" s="163">
        <f t="shared" si="60"/>
        <v>3064</v>
      </c>
      <c r="G67" s="163">
        <f t="shared" si="60"/>
        <v>1205</v>
      </c>
      <c r="H67" s="163">
        <f t="shared" si="60"/>
        <v>1726</v>
      </c>
      <c r="I67" s="192"/>
      <c r="J67" s="164">
        <f t="shared" si="60"/>
        <v>2104</v>
      </c>
      <c r="L67" s="139" t="s">
        <v>151</v>
      </c>
      <c r="M67" s="177">
        <f t="shared" ref="M67:R67" si="61">SUM(M55:M66)</f>
        <v>561176.13999999664</v>
      </c>
      <c r="N67" s="196">
        <f t="shared" si="61"/>
        <v>693962.3999999963</v>
      </c>
      <c r="O67" s="208">
        <f t="shared" si="61"/>
        <v>185265.96000000043</v>
      </c>
      <c r="P67" s="208">
        <f t="shared" si="61"/>
        <v>340775.32999999973</v>
      </c>
      <c r="Q67" s="204"/>
      <c r="R67" s="176">
        <f t="shared" si="61"/>
        <v>379841.94000000041</v>
      </c>
      <c r="S67" s="4"/>
      <c r="T67" s="139" t="s">
        <v>176</v>
      </c>
      <c r="U67" s="175">
        <f>M67/E67</f>
        <v>243.46036442516123</v>
      </c>
      <c r="V67" s="208">
        <f>N67/F67</f>
        <v>226.48903394255754</v>
      </c>
      <c r="W67" s="208">
        <f t="shared" ref="W67:Z67" si="62">O67/G67</f>
        <v>153.74768464730326</v>
      </c>
      <c r="X67" s="208">
        <f t="shared" si="62"/>
        <v>197.43646002317482</v>
      </c>
      <c r="Y67" s="204"/>
      <c r="Z67" s="176">
        <f t="shared" si="62"/>
        <v>180.53324144486712</v>
      </c>
      <c r="AA67" s="4"/>
      <c r="AB67" s="93" t="s">
        <v>150</v>
      </c>
      <c r="AC67" s="100"/>
      <c r="AD67" s="102"/>
      <c r="AE67" s="209">
        <f t="shared" ref="AE67:AH67" si="63">SUM(AE55:AE66)</f>
        <v>95</v>
      </c>
      <c r="AF67" s="210">
        <f t="shared" si="63"/>
        <v>138</v>
      </c>
      <c r="AG67" s="210">
        <f t="shared" si="63"/>
        <v>66</v>
      </c>
      <c r="AH67" s="210">
        <f t="shared" si="63"/>
        <v>104</v>
      </c>
      <c r="AI67" s="197"/>
      <c r="AJ67" s="211">
        <f>SUM(AJ55:AJ66)</f>
        <v>113</v>
      </c>
      <c r="AK67" s="4"/>
      <c r="AL67" s="139" t="s">
        <v>151</v>
      </c>
      <c r="AM67" s="202">
        <f>SUM(AM55:AM66)</f>
        <v>153766.66999999998</v>
      </c>
      <c r="AN67" s="203">
        <f>SUM(AN55:AN66)</f>
        <v>106994.67</v>
      </c>
      <c r="AO67" s="203">
        <f>SUM(AO55:AO66)</f>
        <v>41457.040000000008</v>
      </c>
      <c r="AP67" s="203">
        <f>SUM(AP55:AP66)</f>
        <v>95659.950000000012</v>
      </c>
      <c r="AQ67" s="204"/>
      <c r="AR67" s="205">
        <f t="shared" ref="AR67" si="64">SUM(AR55:AR66)</f>
        <v>179663.17000000007</v>
      </c>
      <c r="AS67" s="4"/>
      <c r="AT67" s="139" t="s">
        <v>176</v>
      </c>
      <c r="AU67" s="202">
        <f>AM67/AE67</f>
        <v>1618.5965263157893</v>
      </c>
      <c r="AV67" s="203">
        <f t="shared" ref="AV67:AZ67" si="65">AN67/AF67</f>
        <v>775.32369565217391</v>
      </c>
      <c r="AW67" s="203">
        <f t="shared" si="65"/>
        <v>628.1369696969698</v>
      </c>
      <c r="AX67" s="203">
        <f t="shared" si="65"/>
        <v>919.80721153846162</v>
      </c>
      <c r="AY67" s="204"/>
      <c r="AZ67" s="205">
        <f t="shared" si="65"/>
        <v>1589.9395575221245</v>
      </c>
      <c r="BA67" s="4"/>
    </row>
    <row r="68" spans="2:53" customFormat="1" x14ac:dyDescent="0.3"/>
    <row r="69" spans="2:53" customFormat="1" x14ac:dyDescent="0.3"/>
    <row r="70" spans="2:53" customFormat="1" x14ac:dyDescent="0.3"/>
    <row r="71" spans="2:53" customFormat="1" x14ac:dyDescent="0.3"/>
    <row r="72" spans="2:53" customFormat="1" x14ac:dyDescent="0.3"/>
    <row r="73" spans="2:53" customFormat="1" x14ac:dyDescent="0.3"/>
    <row r="74" spans="2:53" customFormat="1" x14ac:dyDescent="0.3"/>
    <row r="75" spans="2:53" customFormat="1" x14ac:dyDescent="0.3"/>
    <row r="76" spans="2:53" customFormat="1" x14ac:dyDescent="0.3"/>
    <row r="77" spans="2:53" customFormat="1" x14ac:dyDescent="0.3"/>
    <row r="78" spans="2:53" customFormat="1" x14ac:dyDescent="0.3"/>
  </sheetData>
  <mergeCells count="20">
    <mergeCell ref="AE16:AJ16"/>
    <mergeCell ref="AM16:AR16"/>
    <mergeCell ref="AM35:AR35"/>
    <mergeCell ref="AM53:AR53"/>
    <mergeCell ref="AU16:AZ16"/>
    <mergeCell ref="AU35:AZ35"/>
    <mergeCell ref="AU53:AZ53"/>
    <mergeCell ref="E53:J53"/>
    <mergeCell ref="AE35:AJ35"/>
    <mergeCell ref="AE53:AJ53"/>
    <mergeCell ref="M35:R35"/>
    <mergeCell ref="M53:R53"/>
    <mergeCell ref="U35:Z35"/>
    <mergeCell ref="U53:Z53"/>
    <mergeCell ref="U16:Z16"/>
    <mergeCell ref="A2:E3"/>
    <mergeCell ref="E16:J16"/>
    <mergeCell ref="H2:O3"/>
    <mergeCell ref="E35:J35"/>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18"/>
  <sheetViews>
    <sheetView zoomScale="80" zoomScaleNormal="80" zoomScaleSheetLayoutView="40" zoomScalePageLayoutView="55" workbookViewId="0">
      <selection activeCell="W45" sqref="W45"/>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8" customWidth="1"/>
    <col min="13" max="20" width="20.88671875" style="5" customWidth="1"/>
    <col min="21" max="21" width="2.5546875" style="4" customWidth="1"/>
    <col min="22" max="22" width="20.88671875" style="58" customWidth="1"/>
    <col min="23" max="30" width="20.88671875" style="5" customWidth="1"/>
    <col min="31" max="31" width="8.88671875" style="4" customWidth="1"/>
    <col min="34" max="36" width="0" style="5" hidden="1" customWidth="1"/>
    <col min="37" max="16382" width="8.88671875" style="5" hidden="1"/>
    <col min="16383" max="16383" width="8.88671875" hidden="1"/>
    <col min="16384" max="16384" width="25.109375" hidden="1" customWidth="1"/>
  </cols>
  <sheetData>
    <row r="1" spans="1:30" ht="15" thickBot="1" x14ac:dyDescent="0.35">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5">
      <c r="A2" s="296" t="s">
        <v>29</v>
      </c>
      <c r="B2" s="297"/>
      <c r="C2" s="297"/>
      <c r="D2" s="298"/>
      <c r="E2" s="103"/>
      <c r="F2" s="103"/>
      <c r="G2" s="103"/>
      <c r="H2" s="103"/>
      <c r="I2" s="4"/>
      <c r="J2" s="4"/>
      <c r="L2" s="299" t="s">
        <v>31</v>
      </c>
      <c r="M2" s="300"/>
      <c r="N2" s="301"/>
      <c r="O2" s="19"/>
      <c r="P2" s="19"/>
      <c r="Q2" s="19"/>
      <c r="R2" s="4"/>
      <c r="S2" s="4"/>
      <c r="T2" s="4"/>
      <c r="V2" s="299" t="s">
        <v>33</v>
      </c>
      <c r="W2" s="300"/>
      <c r="X2" s="300"/>
      <c r="Y2" s="301"/>
      <c r="Z2" s="19"/>
      <c r="AA2" s="19"/>
      <c r="AB2" s="19"/>
      <c r="AC2" s="4"/>
      <c r="AD2" s="4"/>
    </row>
    <row r="3" spans="1:30" x14ac:dyDescent="0.3">
      <c r="A3" s="150"/>
      <c r="B3" s="150"/>
      <c r="C3" s="150"/>
      <c r="D3" s="150"/>
      <c r="E3" s="103"/>
      <c r="F3" s="103"/>
      <c r="G3" s="103"/>
      <c r="H3" s="103"/>
      <c r="I3" s="4"/>
      <c r="J3" s="4"/>
      <c r="L3" s="151"/>
      <c r="M3" s="64"/>
      <c r="N3" s="64"/>
      <c r="O3" s="19"/>
      <c r="P3" s="19"/>
      <c r="Q3" s="19"/>
      <c r="R3" s="4"/>
      <c r="S3" s="4"/>
      <c r="T3" s="4"/>
      <c r="V3" s="151"/>
      <c r="W3" s="64"/>
      <c r="X3" s="64"/>
      <c r="Y3" s="64"/>
      <c r="Z3" s="19"/>
      <c r="AA3" s="19"/>
      <c r="AB3" s="19"/>
      <c r="AC3" s="4"/>
      <c r="AD3" s="4"/>
    </row>
    <row r="4" spans="1:30" ht="14.4" customHeight="1" x14ac:dyDescent="0.3">
      <c r="A4" s="6" t="s">
        <v>172</v>
      </c>
      <c r="B4" s="62"/>
      <c r="C4" s="62"/>
      <c r="D4" s="62"/>
      <c r="E4" s="62"/>
      <c r="F4" s="6"/>
      <c r="G4" s="6"/>
      <c r="H4" s="6"/>
      <c r="I4" s="4"/>
      <c r="J4" s="4"/>
      <c r="L4" s="258" t="s">
        <v>252</v>
      </c>
      <c r="M4" s="259"/>
      <c r="N4" s="259"/>
      <c r="O4" s="259"/>
      <c r="P4" s="259"/>
      <c r="Q4" s="259"/>
      <c r="R4" s="259"/>
      <c r="S4" s="259"/>
      <c r="T4" s="4"/>
      <c r="V4" s="50" t="s">
        <v>214</v>
      </c>
      <c r="W4" s="4"/>
      <c r="X4" s="4"/>
      <c r="Y4" s="4"/>
      <c r="Z4" s="4"/>
      <c r="AA4" s="4"/>
      <c r="AB4" s="4"/>
      <c r="AC4" s="4"/>
      <c r="AD4" s="4"/>
    </row>
    <row r="5" spans="1:30" x14ac:dyDescent="0.3">
      <c r="B5" s="4"/>
      <c r="C5" s="4"/>
      <c r="D5" s="4"/>
      <c r="E5" s="4"/>
      <c r="F5" s="4"/>
      <c r="G5" s="4"/>
      <c r="H5" s="4"/>
      <c r="I5" s="4"/>
      <c r="J5" s="4"/>
      <c r="L5" s="258"/>
      <c r="M5" s="259"/>
      <c r="N5" s="259"/>
      <c r="O5" s="259"/>
      <c r="P5" s="259"/>
      <c r="Q5" s="259"/>
      <c r="R5" s="259"/>
      <c r="S5" s="259"/>
      <c r="T5" s="4"/>
      <c r="V5" s="50"/>
      <c r="W5" s="4"/>
      <c r="X5" s="4"/>
      <c r="Y5" s="4"/>
      <c r="Z5" s="4"/>
      <c r="AA5" s="4"/>
      <c r="AB5" s="4"/>
      <c r="AC5" s="4"/>
      <c r="AD5" s="4"/>
    </row>
    <row r="6" spans="1:30" x14ac:dyDescent="0.3">
      <c r="A6" s="4" t="s">
        <v>217</v>
      </c>
      <c r="B6" s="4"/>
      <c r="C6" s="4"/>
      <c r="D6" s="4"/>
      <c r="E6" s="4"/>
      <c r="F6" s="4"/>
      <c r="G6" s="4"/>
      <c r="H6" s="4"/>
      <c r="I6" s="4"/>
      <c r="J6" s="4"/>
      <c r="L6" s="258"/>
      <c r="M6" s="259"/>
      <c r="N6" s="259"/>
      <c r="O6" s="259"/>
      <c r="P6" s="259"/>
      <c r="Q6" s="259"/>
      <c r="R6" s="259"/>
      <c r="S6" s="259"/>
      <c r="T6" s="4"/>
      <c r="V6" s="89" t="s">
        <v>155</v>
      </c>
      <c r="W6" s="4" t="s">
        <v>183</v>
      </c>
      <c r="X6" s="4"/>
      <c r="Y6" s="4"/>
      <c r="Z6" s="4"/>
      <c r="AA6" s="4"/>
      <c r="AB6" s="4"/>
      <c r="AC6" s="4"/>
      <c r="AD6" s="4"/>
    </row>
    <row r="7" spans="1:30" x14ac:dyDescent="0.3">
      <c r="B7" s="4"/>
      <c r="C7" s="4"/>
      <c r="D7" s="4"/>
      <c r="E7" s="4"/>
      <c r="F7" s="4"/>
      <c r="G7" s="4"/>
      <c r="H7" s="4"/>
      <c r="I7" s="4"/>
      <c r="J7" s="4"/>
      <c r="L7" s="258"/>
      <c r="M7" s="259"/>
      <c r="N7" s="259"/>
      <c r="O7" s="259"/>
      <c r="P7" s="259"/>
      <c r="Q7" s="259"/>
      <c r="R7" s="259"/>
      <c r="S7" s="259"/>
      <c r="T7" s="4"/>
      <c r="V7" s="50"/>
      <c r="W7" s="4" t="s">
        <v>184</v>
      </c>
      <c r="X7" s="4"/>
      <c r="Y7" s="4"/>
      <c r="Z7" s="4"/>
      <c r="AA7" s="4"/>
      <c r="AB7" s="4"/>
      <c r="AC7" s="4"/>
      <c r="AD7" s="4"/>
    </row>
    <row r="8" spans="1:30" x14ac:dyDescent="0.3">
      <c r="B8" s="4"/>
      <c r="C8" s="4"/>
      <c r="D8" s="4"/>
      <c r="E8" s="4"/>
      <c r="F8" s="4"/>
      <c r="G8" s="4"/>
      <c r="H8" s="4"/>
      <c r="I8" s="4"/>
      <c r="J8" s="4"/>
      <c r="L8" s="50"/>
      <c r="M8" s="4"/>
      <c r="N8" s="4"/>
      <c r="O8" s="4"/>
      <c r="P8" s="4"/>
      <c r="Q8" s="4"/>
      <c r="R8" s="4"/>
      <c r="S8" s="4"/>
      <c r="T8" s="4"/>
      <c r="V8" s="50"/>
      <c r="W8" s="4" t="s">
        <v>185</v>
      </c>
      <c r="X8" s="4"/>
      <c r="Y8" s="4"/>
      <c r="Z8" s="4"/>
      <c r="AA8" s="4"/>
      <c r="AB8" s="4"/>
      <c r="AC8" s="4"/>
      <c r="AD8" s="4"/>
    </row>
    <row r="9" spans="1:30" x14ac:dyDescent="0.3">
      <c r="B9" s="4"/>
      <c r="C9" s="4"/>
      <c r="D9" s="4"/>
      <c r="E9" s="4"/>
      <c r="F9" s="4"/>
      <c r="G9" s="4"/>
      <c r="H9" s="4"/>
      <c r="I9" s="4"/>
      <c r="J9" s="116" t="s">
        <v>125</v>
      </c>
      <c r="L9" s="50"/>
      <c r="M9" s="4"/>
      <c r="N9" s="4"/>
      <c r="O9" s="4"/>
      <c r="P9" s="4"/>
      <c r="Q9" s="4"/>
      <c r="R9" s="4"/>
      <c r="S9" s="4"/>
      <c r="T9" s="116" t="s">
        <v>125</v>
      </c>
      <c r="V9" s="50"/>
      <c r="W9" s="4"/>
      <c r="X9" s="4"/>
      <c r="Y9" s="4"/>
      <c r="Z9" s="4"/>
      <c r="AA9" s="4"/>
      <c r="AB9" s="4"/>
      <c r="AC9" s="4"/>
      <c r="AD9" s="4"/>
    </row>
    <row r="10" spans="1:30" x14ac:dyDescent="0.3">
      <c r="A10" s="133" t="str">
        <f>Arrearages!A16</f>
        <v>City of Elizabeth</v>
      </c>
      <c r="B10" s="4"/>
      <c r="C10" s="4"/>
      <c r="D10" s="4"/>
      <c r="E10" s="4"/>
      <c r="F10" s="4"/>
      <c r="H10" s="4"/>
      <c r="I10" s="4"/>
      <c r="L10" s="50"/>
      <c r="M10" s="4"/>
      <c r="N10" s="4"/>
      <c r="O10" s="4"/>
      <c r="V10" s="50"/>
      <c r="W10" s="4"/>
      <c r="AB10" s="4"/>
      <c r="AC10" s="4"/>
      <c r="AD10" s="4"/>
    </row>
    <row r="11" spans="1:30" ht="79.5" customHeight="1" x14ac:dyDescent="0.3">
      <c r="A11" s="55" t="str">
        <f>Arrearages!A18</f>
        <v>July, 2023</v>
      </c>
      <c r="B11" s="67" t="s">
        <v>109</v>
      </c>
      <c r="C11" s="67" t="s">
        <v>16</v>
      </c>
      <c r="D11" s="67" t="s">
        <v>104</v>
      </c>
      <c r="E11" s="67" t="s">
        <v>17</v>
      </c>
      <c r="F11" s="68" t="s">
        <v>130</v>
      </c>
      <c r="G11" s="68" t="s">
        <v>110</v>
      </c>
      <c r="H11" s="68" t="s">
        <v>129</v>
      </c>
      <c r="I11" s="68" t="s">
        <v>36</v>
      </c>
      <c r="J11" s="68" t="s">
        <v>203</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3">
      <c r="A12" s="55"/>
      <c r="B12" s="11"/>
      <c r="C12" s="11" t="s">
        <v>192</v>
      </c>
      <c r="D12" s="11"/>
      <c r="E12" s="162">
        <v>0</v>
      </c>
      <c r="F12" s="11">
        <v>0</v>
      </c>
      <c r="G12" s="166">
        <f>ROUND(IFERROR(I12/J12,0),2)</f>
        <v>0</v>
      </c>
      <c r="H12" s="166">
        <v>0</v>
      </c>
      <c r="I12" s="166">
        <f>IFERROR(H12/F12,0)</f>
        <v>0</v>
      </c>
      <c r="J12" s="11">
        <v>0</v>
      </c>
      <c r="L12" s="11">
        <v>0</v>
      </c>
      <c r="M12" s="166">
        <v>0</v>
      </c>
      <c r="N12" s="166">
        <f t="shared" ref="N12" si="0">ROUND(IFERROR(M12/L12,0),2)</f>
        <v>0</v>
      </c>
      <c r="O12" s="11" t="s">
        <v>191</v>
      </c>
      <c r="P12" s="11" t="s">
        <v>191</v>
      </c>
      <c r="Q12" s="11" t="s">
        <v>191</v>
      </c>
      <c r="R12" s="11" t="s">
        <v>191</v>
      </c>
      <c r="S12" s="11" t="s">
        <v>191</v>
      </c>
      <c r="T12" s="11" t="s">
        <v>191</v>
      </c>
      <c r="V12" s="11">
        <v>0</v>
      </c>
      <c r="W12" s="166">
        <v>0</v>
      </c>
      <c r="X12" s="166">
        <f>IFERROR(W12/V12,0)</f>
        <v>0</v>
      </c>
      <c r="Y12" s="11">
        <v>0</v>
      </c>
      <c r="Z12" s="166">
        <v>0</v>
      </c>
      <c r="AA12" s="166">
        <f>IFERROR(Z12/Y12,0)</f>
        <v>0</v>
      </c>
      <c r="AB12" s="11">
        <v>24</v>
      </c>
      <c r="AC12" s="166">
        <v>184.61</v>
      </c>
      <c r="AD12" s="166">
        <f>IFERROR(AC12/AB12,0)</f>
        <v>7.6920833333333336</v>
      </c>
    </row>
    <row r="13" spans="1:30" x14ac:dyDescent="0.3">
      <c r="A13" s="55"/>
      <c r="B13" s="11"/>
      <c r="C13" s="11" t="s">
        <v>192</v>
      </c>
      <c r="D13" s="11"/>
      <c r="E13" s="162" t="s">
        <v>234</v>
      </c>
      <c r="F13" s="11">
        <v>0</v>
      </c>
      <c r="G13" s="165">
        <f t="shared" ref="G13:G20" si="1">ROUND(IFERROR(I13/J13,0),2)</f>
        <v>0</v>
      </c>
      <c r="H13" s="165">
        <v>0</v>
      </c>
      <c r="I13" s="165">
        <f t="shared" ref="I13:I20" si="2">IFERROR(H13/F13,0)</f>
        <v>0</v>
      </c>
      <c r="J13" s="11">
        <v>0</v>
      </c>
      <c r="L13" s="11">
        <v>0</v>
      </c>
      <c r="M13" s="165">
        <v>0</v>
      </c>
      <c r="N13" s="165">
        <f t="shared" ref="N13:N20" si="3">ROUND(IFERROR(M13/L13,0),2)</f>
        <v>0</v>
      </c>
      <c r="O13" s="11" t="s">
        <v>191</v>
      </c>
      <c r="P13" s="11" t="s">
        <v>191</v>
      </c>
      <c r="Q13" s="11" t="s">
        <v>191</v>
      </c>
      <c r="R13" s="11" t="s">
        <v>191</v>
      </c>
      <c r="S13" s="11" t="s">
        <v>191</v>
      </c>
      <c r="T13" s="11" t="s">
        <v>191</v>
      </c>
      <c r="V13" s="11">
        <v>0</v>
      </c>
      <c r="W13" s="165">
        <v>0</v>
      </c>
      <c r="X13" s="165">
        <f t="shared" ref="X13:X20" si="4">IFERROR(W13/V13,0)</f>
        <v>0</v>
      </c>
      <c r="Y13" s="11">
        <v>0</v>
      </c>
      <c r="Z13" s="165">
        <v>0</v>
      </c>
      <c r="AA13" s="165">
        <f t="shared" ref="AA13:AA20" si="5">IFERROR(Z13/Y13,0)</f>
        <v>0</v>
      </c>
      <c r="AB13" s="11">
        <v>0</v>
      </c>
      <c r="AC13" s="165">
        <v>0</v>
      </c>
      <c r="AD13" s="165">
        <f t="shared" ref="AD13:AD20" si="6">IFERROR(AC13/AB13,0)</f>
        <v>0</v>
      </c>
    </row>
    <row r="14" spans="1:30" x14ac:dyDescent="0.3">
      <c r="A14" s="55"/>
      <c r="B14" s="11"/>
      <c r="C14" s="11" t="s">
        <v>192</v>
      </c>
      <c r="D14" s="11"/>
      <c r="E14" s="162" t="s">
        <v>235</v>
      </c>
      <c r="F14" s="11">
        <v>0</v>
      </c>
      <c r="G14" s="165">
        <f t="shared" si="1"/>
        <v>0</v>
      </c>
      <c r="H14" s="165">
        <v>0</v>
      </c>
      <c r="I14" s="165">
        <f t="shared" si="2"/>
        <v>0</v>
      </c>
      <c r="J14" s="11">
        <v>0</v>
      </c>
      <c r="L14" s="11">
        <v>0</v>
      </c>
      <c r="M14" s="165">
        <v>0</v>
      </c>
      <c r="N14" s="165">
        <f t="shared" si="3"/>
        <v>0</v>
      </c>
      <c r="O14" s="11" t="s">
        <v>191</v>
      </c>
      <c r="P14" s="11" t="s">
        <v>191</v>
      </c>
      <c r="Q14" s="11" t="s">
        <v>191</v>
      </c>
      <c r="R14" s="11" t="s">
        <v>191</v>
      </c>
      <c r="S14" s="11" t="s">
        <v>191</v>
      </c>
      <c r="T14" s="11" t="s">
        <v>191</v>
      </c>
      <c r="V14" s="11">
        <v>0</v>
      </c>
      <c r="W14" s="165">
        <v>0</v>
      </c>
      <c r="X14" s="165">
        <f t="shared" si="4"/>
        <v>0</v>
      </c>
      <c r="Y14" s="11">
        <v>0</v>
      </c>
      <c r="Z14" s="165">
        <v>0</v>
      </c>
      <c r="AA14" s="165">
        <f t="shared" si="5"/>
        <v>0</v>
      </c>
      <c r="AB14" s="11">
        <v>2</v>
      </c>
      <c r="AC14" s="165">
        <v>9.0299999999999994</v>
      </c>
      <c r="AD14" s="165">
        <f t="shared" si="6"/>
        <v>4.5149999999999997</v>
      </c>
    </row>
    <row r="15" spans="1:30" x14ac:dyDescent="0.3">
      <c r="A15" s="55"/>
      <c r="B15" s="11"/>
      <c r="C15" s="11" t="s">
        <v>192</v>
      </c>
      <c r="D15" s="11"/>
      <c r="E15" s="162" t="s">
        <v>238</v>
      </c>
      <c r="F15" s="11">
        <v>0</v>
      </c>
      <c r="G15" s="165">
        <f t="shared" si="1"/>
        <v>0</v>
      </c>
      <c r="H15" s="165">
        <v>0</v>
      </c>
      <c r="I15" s="165">
        <f t="shared" si="2"/>
        <v>0</v>
      </c>
      <c r="J15" s="11">
        <v>0</v>
      </c>
      <c r="L15" s="11">
        <v>0</v>
      </c>
      <c r="M15" s="165">
        <v>0</v>
      </c>
      <c r="N15" s="165">
        <f t="shared" si="3"/>
        <v>0</v>
      </c>
      <c r="O15" s="11" t="s">
        <v>191</v>
      </c>
      <c r="P15" s="11" t="s">
        <v>191</v>
      </c>
      <c r="Q15" s="11" t="s">
        <v>191</v>
      </c>
      <c r="R15" s="11" t="s">
        <v>191</v>
      </c>
      <c r="S15" s="11" t="s">
        <v>191</v>
      </c>
      <c r="T15" s="11" t="s">
        <v>191</v>
      </c>
      <c r="V15" s="11">
        <v>1</v>
      </c>
      <c r="W15" s="165">
        <v>8.86</v>
      </c>
      <c r="X15" s="165">
        <f t="shared" si="4"/>
        <v>8.86</v>
      </c>
      <c r="Y15" s="11">
        <v>0</v>
      </c>
      <c r="Z15" s="165">
        <v>0</v>
      </c>
      <c r="AA15" s="165">
        <f t="shared" si="5"/>
        <v>0</v>
      </c>
      <c r="AB15" s="11">
        <v>215</v>
      </c>
      <c r="AC15" s="165">
        <v>949.59</v>
      </c>
      <c r="AD15" s="165">
        <f t="shared" si="6"/>
        <v>4.4166976744186046</v>
      </c>
    </row>
    <row r="16" spans="1:30" x14ac:dyDescent="0.3">
      <c r="A16" s="55"/>
      <c r="B16" s="11"/>
      <c r="C16" s="11" t="s">
        <v>192</v>
      </c>
      <c r="D16" s="11"/>
      <c r="E16" s="162" t="s">
        <v>239</v>
      </c>
      <c r="F16" s="11">
        <v>0</v>
      </c>
      <c r="G16" s="165">
        <f t="shared" si="1"/>
        <v>0</v>
      </c>
      <c r="H16" s="165">
        <v>0</v>
      </c>
      <c r="I16" s="165">
        <f t="shared" si="2"/>
        <v>0</v>
      </c>
      <c r="J16" s="11">
        <v>0</v>
      </c>
      <c r="L16" s="11">
        <v>0</v>
      </c>
      <c r="M16" s="165">
        <v>0</v>
      </c>
      <c r="N16" s="165">
        <f t="shared" si="3"/>
        <v>0</v>
      </c>
      <c r="O16" s="11" t="s">
        <v>191</v>
      </c>
      <c r="P16" s="11" t="s">
        <v>191</v>
      </c>
      <c r="Q16" s="11" t="s">
        <v>191</v>
      </c>
      <c r="R16" s="11" t="s">
        <v>191</v>
      </c>
      <c r="S16" s="11" t="s">
        <v>191</v>
      </c>
      <c r="T16" s="11" t="s">
        <v>191</v>
      </c>
      <c r="V16" s="11">
        <v>0</v>
      </c>
      <c r="W16" s="165">
        <v>0</v>
      </c>
      <c r="X16" s="165">
        <f t="shared" si="4"/>
        <v>0</v>
      </c>
      <c r="Y16" s="11">
        <v>0</v>
      </c>
      <c r="Z16" s="165">
        <v>0</v>
      </c>
      <c r="AA16" s="165">
        <f t="shared" si="5"/>
        <v>0</v>
      </c>
      <c r="AB16" s="11">
        <v>16</v>
      </c>
      <c r="AC16" s="165">
        <v>52.85</v>
      </c>
      <c r="AD16" s="165">
        <f t="shared" si="6"/>
        <v>3.3031250000000001</v>
      </c>
    </row>
    <row r="17" spans="1:30" x14ac:dyDescent="0.3">
      <c r="A17" s="55"/>
      <c r="B17" s="11"/>
      <c r="C17" s="11" t="s">
        <v>192</v>
      </c>
      <c r="D17" s="11"/>
      <c r="E17" s="162" t="s">
        <v>240</v>
      </c>
      <c r="F17" s="11">
        <v>0</v>
      </c>
      <c r="G17" s="165">
        <f t="shared" si="1"/>
        <v>0</v>
      </c>
      <c r="H17" s="165">
        <v>0</v>
      </c>
      <c r="I17" s="165">
        <f t="shared" si="2"/>
        <v>0</v>
      </c>
      <c r="J17" s="11">
        <v>0</v>
      </c>
      <c r="L17" s="11">
        <v>0</v>
      </c>
      <c r="M17" s="165">
        <v>0</v>
      </c>
      <c r="N17" s="165">
        <f t="shared" si="3"/>
        <v>0</v>
      </c>
      <c r="O17" s="11" t="s">
        <v>191</v>
      </c>
      <c r="P17" s="11" t="s">
        <v>191</v>
      </c>
      <c r="Q17" s="11" t="s">
        <v>191</v>
      </c>
      <c r="R17" s="11" t="s">
        <v>191</v>
      </c>
      <c r="S17" s="11" t="s">
        <v>191</v>
      </c>
      <c r="T17" s="11" t="s">
        <v>191</v>
      </c>
      <c r="V17" s="11">
        <v>0</v>
      </c>
      <c r="W17" s="165">
        <v>0</v>
      </c>
      <c r="X17" s="165">
        <f t="shared" si="4"/>
        <v>0</v>
      </c>
      <c r="Y17" s="11">
        <v>0</v>
      </c>
      <c r="Z17" s="165">
        <v>0</v>
      </c>
      <c r="AA17" s="165">
        <f t="shared" si="5"/>
        <v>0</v>
      </c>
      <c r="AB17" s="11">
        <v>0</v>
      </c>
      <c r="AC17" s="165">
        <v>0</v>
      </c>
      <c r="AD17" s="165">
        <f t="shared" si="6"/>
        <v>0</v>
      </c>
    </row>
    <row r="18" spans="1:30" x14ac:dyDescent="0.3">
      <c r="A18" s="55"/>
      <c r="B18" s="11"/>
      <c r="C18" s="11" t="s">
        <v>192</v>
      </c>
      <c r="D18" s="11"/>
      <c r="E18" s="162" t="s">
        <v>242</v>
      </c>
      <c r="F18" s="11">
        <v>0</v>
      </c>
      <c r="G18" s="165">
        <f t="shared" si="1"/>
        <v>0</v>
      </c>
      <c r="H18" s="165">
        <v>0</v>
      </c>
      <c r="I18" s="165">
        <f t="shared" si="2"/>
        <v>0</v>
      </c>
      <c r="J18" s="11">
        <v>0</v>
      </c>
      <c r="L18" s="11">
        <v>0</v>
      </c>
      <c r="M18" s="165">
        <v>0</v>
      </c>
      <c r="N18" s="165">
        <f t="shared" si="3"/>
        <v>0</v>
      </c>
      <c r="O18" s="11" t="s">
        <v>191</v>
      </c>
      <c r="P18" s="11" t="s">
        <v>191</v>
      </c>
      <c r="Q18" s="11" t="s">
        <v>191</v>
      </c>
      <c r="R18" s="11" t="s">
        <v>191</v>
      </c>
      <c r="S18" s="11" t="s">
        <v>191</v>
      </c>
      <c r="T18" s="11" t="s">
        <v>191</v>
      </c>
      <c r="V18" s="11">
        <v>0</v>
      </c>
      <c r="W18" s="165">
        <v>0</v>
      </c>
      <c r="X18" s="165">
        <f t="shared" si="4"/>
        <v>0</v>
      </c>
      <c r="Y18" s="11">
        <v>0</v>
      </c>
      <c r="Z18" s="165">
        <v>0</v>
      </c>
      <c r="AA18" s="165">
        <f t="shared" si="5"/>
        <v>0</v>
      </c>
      <c r="AB18" s="11">
        <v>42</v>
      </c>
      <c r="AC18" s="165">
        <v>218.78</v>
      </c>
      <c r="AD18" s="165">
        <f t="shared" si="6"/>
        <v>5.2090476190476194</v>
      </c>
    </row>
    <row r="19" spans="1:30" x14ac:dyDescent="0.3">
      <c r="A19" s="55"/>
      <c r="B19" s="11"/>
      <c r="C19" s="11" t="s">
        <v>192</v>
      </c>
      <c r="D19" s="11"/>
      <c r="E19" s="162" t="s">
        <v>243</v>
      </c>
      <c r="F19" s="11">
        <v>45</v>
      </c>
      <c r="G19" s="165">
        <f t="shared" si="1"/>
        <v>175.85</v>
      </c>
      <c r="H19" s="165">
        <v>126609.11</v>
      </c>
      <c r="I19" s="165">
        <f t="shared" si="2"/>
        <v>2813.5357777777776</v>
      </c>
      <c r="J19" s="11">
        <v>16</v>
      </c>
      <c r="L19" s="11">
        <v>5</v>
      </c>
      <c r="M19" s="165">
        <v>9458.31</v>
      </c>
      <c r="N19" s="165">
        <f t="shared" si="3"/>
        <v>1891.66</v>
      </c>
      <c r="O19" s="11" t="s">
        <v>191</v>
      </c>
      <c r="P19" s="11" t="s">
        <v>191</v>
      </c>
      <c r="Q19" s="11" t="s">
        <v>191</v>
      </c>
      <c r="R19" s="11" t="s">
        <v>191</v>
      </c>
      <c r="S19" s="11" t="s">
        <v>191</v>
      </c>
      <c r="T19" s="11" t="s">
        <v>191</v>
      </c>
      <c r="V19" s="11">
        <v>1</v>
      </c>
      <c r="W19" s="165">
        <v>1.54</v>
      </c>
      <c r="X19" s="165">
        <f t="shared" si="4"/>
        <v>1.54</v>
      </c>
      <c r="Y19" s="11">
        <v>0</v>
      </c>
      <c r="Z19" s="165">
        <v>0</v>
      </c>
      <c r="AA19" s="165">
        <f t="shared" si="5"/>
        <v>0</v>
      </c>
      <c r="AB19" s="11">
        <v>3349</v>
      </c>
      <c r="AC19" s="165">
        <v>28843.42</v>
      </c>
      <c r="AD19" s="165">
        <f t="shared" si="6"/>
        <v>8.6125470289638688</v>
      </c>
    </row>
    <row r="20" spans="1:30" x14ac:dyDescent="0.3">
      <c r="A20" s="55"/>
      <c r="B20" s="11"/>
      <c r="C20" s="11" t="s">
        <v>192</v>
      </c>
      <c r="D20" s="11"/>
      <c r="E20" s="162" t="s">
        <v>244</v>
      </c>
      <c r="F20" s="11">
        <v>0</v>
      </c>
      <c r="G20" s="165">
        <f t="shared" si="1"/>
        <v>0</v>
      </c>
      <c r="H20" s="165">
        <v>0</v>
      </c>
      <c r="I20" s="165">
        <f t="shared" si="2"/>
        <v>0</v>
      </c>
      <c r="J20" s="11">
        <v>0</v>
      </c>
      <c r="L20" s="11">
        <v>0</v>
      </c>
      <c r="M20" s="165">
        <v>0</v>
      </c>
      <c r="N20" s="165">
        <f t="shared" si="3"/>
        <v>0</v>
      </c>
      <c r="O20" s="11" t="s">
        <v>191</v>
      </c>
      <c r="P20" s="11" t="s">
        <v>191</v>
      </c>
      <c r="Q20" s="11" t="s">
        <v>191</v>
      </c>
      <c r="R20" s="11" t="s">
        <v>191</v>
      </c>
      <c r="S20" s="11" t="s">
        <v>191</v>
      </c>
      <c r="T20" s="11" t="s">
        <v>191</v>
      </c>
      <c r="V20" s="11">
        <v>0</v>
      </c>
      <c r="W20" s="165">
        <v>0</v>
      </c>
      <c r="X20" s="165">
        <f t="shared" si="4"/>
        <v>0</v>
      </c>
      <c r="Y20" s="11">
        <v>0</v>
      </c>
      <c r="Z20" s="165">
        <v>0</v>
      </c>
      <c r="AA20" s="165">
        <f t="shared" si="5"/>
        <v>0</v>
      </c>
      <c r="AB20" s="11">
        <v>24</v>
      </c>
      <c r="AC20" s="165">
        <v>63.65</v>
      </c>
      <c r="AD20" s="165">
        <f t="shared" si="6"/>
        <v>2.6520833333333331</v>
      </c>
    </row>
    <row r="21" spans="1:30" ht="15" thickBot="1" x14ac:dyDescent="0.35">
      <c r="A21" s="55"/>
      <c r="B21" s="92"/>
      <c r="C21" s="92"/>
      <c r="D21" s="92"/>
      <c r="E21" s="92"/>
      <c r="F21" s="92"/>
      <c r="G21" s="92"/>
      <c r="H21" s="92"/>
      <c r="I21" s="92"/>
      <c r="J21" s="92"/>
      <c r="L21" s="92"/>
      <c r="M21" s="92"/>
      <c r="N21" s="92"/>
      <c r="O21" s="92"/>
      <c r="P21" s="92"/>
      <c r="Q21" s="92"/>
      <c r="R21" s="92"/>
      <c r="S21" s="92"/>
      <c r="T21" s="92"/>
      <c r="V21" s="92"/>
      <c r="W21" s="92"/>
      <c r="X21" s="92"/>
      <c r="Y21" s="92"/>
      <c r="Z21" s="92"/>
      <c r="AA21" s="92"/>
      <c r="AB21" s="92"/>
      <c r="AC21" s="92"/>
      <c r="AD21" s="92"/>
    </row>
    <row r="22" spans="1:30" ht="15" thickBot="1" x14ac:dyDescent="0.35">
      <c r="A22" s="55"/>
      <c r="B22" s="93" t="s">
        <v>124</v>
      </c>
      <c r="C22" s="100"/>
      <c r="D22" s="100"/>
      <c r="E22" s="100"/>
      <c r="F22" s="178">
        <f>SUM(F12:F21)</f>
        <v>45</v>
      </c>
      <c r="G22" s="168">
        <f>AVERAGEIF(G12:G20,"&gt;0")</f>
        <v>175.85</v>
      </c>
      <c r="H22" s="168">
        <f>AVERAGEIF(H12:H20,"&gt;0")</f>
        <v>126609.11</v>
      </c>
      <c r="I22" s="168">
        <f>AVERAGEIF(I12:I20,"&gt;0")</f>
        <v>2813.5357777777776</v>
      </c>
      <c r="J22" s="213">
        <f>AVERAGEIF(J12:J20,"&gt;0")</f>
        <v>16</v>
      </c>
      <c r="L22" s="214">
        <f>SUM(L12:L21)</f>
        <v>5</v>
      </c>
      <c r="M22" s="208">
        <f>SUM(M12:M21)</f>
        <v>9458.31</v>
      </c>
      <c r="N22" s="168">
        <f>AVERAGEIF(N12:N20,"&gt;0")</f>
        <v>1891.66</v>
      </c>
      <c r="O22" s="95" t="s">
        <v>191</v>
      </c>
      <c r="P22" s="95" t="s">
        <v>191</v>
      </c>
      <c r="Q22" s="99" t="s">
        <v>191</v>
      </c>
      <c r="R22" s="95" t="s">
        <v>191</v>
      </c>
      <c r="S22" s="95" t="s">
        <v>191</v>
      </c>
      <c r="T22" s="99" t="s">
        <v>191</v>
      </c>
      <c r="V22" s="214">
        <f>SUM(V12:V21)</f>
        <v>2</v>
      </c>
      <c r="W22" s="208">
        <f>SUM(W12:W21)</f>
        <v>10.399999999999999</v>
      </c>
      <c r="X22" s="168">
        <f>IFERROR(AVERAGEIF(X12:X20,"&gt;0"),0)</f>
        <v>5.1999999999999993</v>
      </c>
      <c r="Y22" s="178">
        <v>0</v>
      </c>
      <c r="Z22" s="178">
        <v>0</v>
      </c>
      <c r="AA22" s="213">
        <v>0</v>
      </c>
      <c r="AB22" s="163">
        <f>SUM(AB12:AB21)</f>
        <v>3672</v>
      </c>
      <c r="AC22" s="208">
        <f>SUM(AC12:AC21)</f>
        <v>30321.93</v>
      </c>
      <c r="AD22" s="215">
        <f>IFERROR(AVERAGEIF(AD12:AD20,"&gt;0"),0)</f>
        <v>5.2000834270138228</v>
      </c>
    </row>
    <row r="23" spans="1:30" s="4" customFormat="1" ht="13.2" x14ac:dyDescent="0.25">
      <c r="A23" s="55"/>
      <c r="G23" s="60"/>
      <c r="L23" s="50"/>
      <c r="V23" s="50"/>
    </row>
    <row r="24" spans="1:30" ht="66" x14ac:dyDescent="0.3">
      <c r="A24" s="55" t="str">
        <f>Arrearages!A37</f>
        <v>July, 2022</v>
      </c>
      <c r="B24" s="67" t="s">
        <v>109</v>
      </c>
      <c r="C24" s="67" t="s">
        <v>16</v>
      </c>
      <c r="D24" s="67" t="s">
        <v>104</v>
      </c>
      <c r="E24" s="67" t="s">
        <v>17</v>
      </c>
      <c r="F24" s="68" t="s">
        <v>35</v>
      </c>
      <c r="G24" s="68" t="s">
        <v>110</v>
      </c>
      <c r="H24" s="68" t="s">
        <v>126</v>
      </c>
      <c r="I24" s="68" t="s">
        <v>36</v>
      </c>
      <c r="J24" s="68" t="s">
        <v>203</v>
      </c>
      <c r="K24" s="71"/>
      <c r="L24" s="68" t="s">
        <v>37</v>
      </c>
      <c r="M24" s="68" t="s">
        <v>38</v>
      </c>
      <c r="N24" s="68" t="s">
        <v>148</v>
      </c>
      <c r="O24" s="68" t="s">
        <v>131</v>
      </c>
      <c r="P24" s="68" t="s">
        <v>39</v>
      </c>
      <c r="Q24" s="68" t="s">
        <v>138</v>
      </c>
      <c r="R24" s="68" t="s">
        <v>40</v>
      </c>
      <c r="S24" s="68" t="s">
        <v>41</v>
      </c>
      <c r="T24" s="68" t="s">
        <v>149</v>
      </c>
      <c r="U24" s="71"/>
      <c r="V24" s="68" t="s">
        <v>42</v>
      </c>
      <c r="W24" s="68" t="s">
        <v>43</v>
      </c>
      <c r="X24" s="68" t="s">
        <v>139</v>
      </c>
      <c r="Y24" s="68" t="s">
        <v>44</v>
      </c>
      <c r="Z24" s="68" t="s">
        <v>45</v>
      </c>
      <c r="AA24" s="68" t="s">
        <v>140</v>
      </c>
      <c r="AB24" s="68" t="s">
        <v>121</v>
      </c>
      <c r="AC24" s="68" t="s">
        <v>122</v>
      </c>
      <c r="AD24" s="68" t="s">
        <v>141</v>
      </c>
    </row>
    <row r="25" spans="1:30" x14ac:dyDescent="0.3">
      <c r="A25" s="55"/>
      <c r="B25" s="11"/>
      <c r="C25" s="11" t="s">
        <v>192</v>
      </c>
      <c r="D25" s="11"/>
      <c r="E25" s="162">
        <v>0</v>
      </c>
      <c r="F25" s="11">
        <v>0</v>
      </c>
      <c r="G25" s="166">
        <f>ROUND(IFERROR(I25/J25,0),2)</f>
        <v>0</v>
      </c>
      <c r="H25" s="166">
        <v>0</v>
      </c>
      <c r="I25" s="166">
        <f>IFERROR(H25/F25,0)</f>
        <v>0</v>
      </c>
      <c r="J25" s="11">
        <v>0</v>
      </c>
      <c r="L25" s="11">
        <v>0</v>
      </c>
      <c r="M25" s="166">
        <v>0</v>
      </c>
      <c r="N25" s="166">
        <f>IFERROR(M25/L25,0)</f>
        <v>0</v>
      </c>
      <c r="O25" s="11" t="s">
        <v>191</v>
      </c>
      <c r="P25" s="11" t="s">
        <v>191</v>
      </c>
      <c r="Q25" s="11" t="s">
        <v>191</v>
      </c>
      <c r="R25" s="11" t="s">
        <v>191</v>
      </c>
      <c r="S25" s="11" t="s">
        <v>191</v>
      </c>
      <c r="T25" s="11" t="s">
        <v>191</v>
      </c>
      <c r="V25" s="11">
        <v>0</v>
      </c>
      <c r="W25" s="166">
        <v>0</v>
      </c>
      <c r="X25" s="166">
        <f>IFERROR(W25/V25,0)</f>
        <v>0</v>
      </c>
      <c r="Y25" s="11">
        <v>0</v>
      </c>
      <c r="Z25" s="166">
        <v>0</v>
      </c>
      <c r="AA25" s="166">
        <v>0</v>
      </c>
      <c r="AB25" s="11">
        <v>6</v>
      </c>
      <c r="AC25" s="11">
        <v>27.92</v>
      </c>
      <c r="AD25" s="166">
        <f>IFERROR(AC25/AB25,0)</f>
        <v>4.6533333333333333</v>
      </c>
    </row>
    <row r="26" spans="1:30" x14ac:dyDescent="0.3">
      <c r="A26" s="55"/>
      <c r="B26" s="11"/>
      <c r="C26" s="11" t="s">
        <v>192</v>
      </c>
      <c r="D26" s="11"/>
      <c r="E26" s="11" t="s">
        <v>238</v>
      </c>
      <c r="F26" s="11">
        <v>0</v>
      </c>
      <c r="G26" s="165">
        <f t="shared" ref="G26:G31" si="7">ROUND(IFERROR(I26/J26,0),2)</f>
        <v>0</v>
      </c>
      <c r="H26" s="165">
        <v>0</v>
      </c>
      <c r="I26" s="165">
        <f t="shared" ref="I26:I31" si="8">IFERROR(H26/F26,0)</f>
        <v>0</v>
      </c>
      <c r="J26" s="11">
        <v>0</v>
      </c>
      <c r="L26" s="11">
        <v>0</v>
      </c>
      <c r="M26" s="165">
        <v>0</v>
      </c>
      <c r="N26" s="165">
        <f t="shared" ref="N26:N31" si="9">IFERROR(M26/L26,0)</f>
        <v>0</v>
      </c>
      <c r="O26" s="11" t="s">
        <v>191</v>
      </c>
      <c r="P26" s="11" t="s">
        <v>191</v>
      </c>
      <c r="Q26" s="11" t="s">
        <v>191</v>
      </c>
      <c r="R26" s="11" t="s">
        <v>191</v>
      </c>
      <c r="S26" s="11" t="s">
        <v>191</v>
      </c>
      <c r="T26" s="11" t="s">
        <v>191</v>
      </c>
      <c r="V26" s="11">
        <v>0</v>
      </c>
      <c r="W26" s="165">
        <v>0</v>
      </c>
      <c r="X26" s="165">
        <f t="shared" ref="X26:X31" si="10">IFERROR(W26/V26,0)</f>
        <v>0</v>
      </c>
      <c r="Y26" s="11">
        <v>0</v>
      </c>
      <c r="Z26" s="165">
        <v>0</v>
      </c>
      <c r="AA26" s="165">
        <v>0</v>
      </c>
      <c r="AB26" s="11">
        <v>88</v>
      </c>
      <c r="AC26" s="11">
        <v>309.47000000000003</v>
      </c>
      <c r="AD26" s="165">
        <f t="shared" ref="AD26:AD31" si="11">IFERROR(AC26/AB26,0)</f>
        <v>3.5167045454545458</v>
      </c>
    </row>
    <row r="27" spans="1:30" x14ac:dyDescent="0.3">
      <c r="A27" s="55"/>
      <c r="B27" s="11"/>
      <c r="C27" s="11" t="s">
        <v>192</v>
      </c>
      <c r="D27" s="11"/>
      <c r="E27" s="162" t="s">
        <v>239</v>
      </c>
      <c r="F27" s="11">
        <v>0</v>
      </c>
      <c r="G27" s="165">
        <f t="shared" si="7"/>
        <v>0</v>
      </c>
      <c r="H27" s="165">
        <v>0</v>
      </c>
      <c r="I27" s="165">
        <f t="shared" si="8"/>
        <v>0</v>
      </c>
      <c r="J27" s="11">
        <v>0</v>
      </c>
      <c r="L27" s="11">
        <v>0</v>
      </c>
      <c r="M27" s="165">
        <v>0</v>
      </c>
      <c r="N27" s="165">
        <f t="shared" si="9"/>
        <v>0</v>
      </c>
      <c r="O27" s="11" t="s">
        <v>191</v>
      </c>
      <c r="P27" s="11" t="s">
        <v>191</v>
      </c>
      <c r="Q27" s="11" t="s">
        <v>191</v>
      </c>
      <c r="R27" s="11" t="s">
        <v>191</v>
      </c>
      <c r="S27" s="11" t="s">
        <v>191</v>
      </c>
      <c r="T27" s="11" t="s">
        <v>191</v>
      </c>
      <c r="V27" s="11">
        <v>0</v>
      </c>
      <c r="W27" s="165">
        <v>0</v>
      </c>
      <c r="X27" s="165">
        <f t="shared" si="10"/>
        <v>0</v>
      </c>
      <c r="Y27" s="11">
        <v>0</v>
      </c>
      <c r="Z27" s="165">
        <v>0</v>
      </c>
      <c r="AA27" s="165">
        <v>0</v>
      </c>
      <c r="AB27" s="11">
        <v>4</v>
      </c>
      <c r="AC27" s="11">
        <v>21.65</v>
      </c>
      <c r="AD27" s="165">
        <f t="shared" si="11"/>
        <v>5.4124999999999996</v>
      </c>
    </row>
    <row r="28" spans="1:30" x14ac:dyDescent="0.3">
      <c r="A28" s="55"/>
      <c r="B28" s="11"/>
      <c r="C28" s="11" t="s">
        <v>192</v>
      </c>
      <c r="D28" s="11"/>
      <c r="E28" s="11" t="s">
        <v>240</v>
      </c>
      <c r="F28" s="11">
        <v>0</v>
      </c>
      <c r="G28" s="165">
        <f t="shared" si="7"/>
        <v>0</v>
      </c>
      <c r="H28" s="165">
        <v>0</v>
      </c>
      <c r="I28" s="165">
        <f t="shared" si="8"/>
        <v>0</v>
      </c>
      <c r="J28" s="11">
        <v>0</v>
      </c>
      <c r="L28" s="11">
        <v>0</v>
      </c>
      <c r="M28" s="165">
        <v>0</v>
      </c>
      <c r="N28" s="165">
        <f t="shared" si="9"/>
        <v>0</v>
      </c>
      <c r="O28" s="11" t="s">
        <v>191</v>
      </c>
      <c r="P28" s="11" t="s">
        <v>191</v>
      </c>
      <c r="Q28" s="11" t="s">
        <v>191</v>
      </c>
      <c r="R28" s="11" t="s">
        <v>191</v>
      </c>
      <c r="S28" s="11" t="s">
        <v>191</v>
      </c>
      <c r="T28" s="11" t="s">
        <v>191</v>
      </c>
      <c r="V28" s="11">
        <v>0</v>
      </c>
      <c r="W28" s="165">
        <v>0</v>
      </c>
      <c r="X28" s="165">
        <f t="shared" si="10"/>
        <v>0</v>
      </c>
      <c r="Y28" s="11">
        <v>0</v>
      </c>
      <c r="Z28" s="165">
        <v>0</v>
      </c>
      <c r="AA28" s="165">
        <v>0</v>
      </c>
      <c r="AB28" s="11">
        <v>2</v>
      </c>
      <c r="AC28" s="11">
        <v>4.75</v>
      </c>
      <c r="AD28" s="165">
        <f t="shared" si="11"/>
        <v>2.375</v>
      </c>
    </row>
    <row r="29" spans="1:30" x14ac:dyDescent="0.3">
      <c r="A29" s="55"/>
      <c r="B29" s="11"/>
      <c r="C29" s="11" t="s">
        <v>192</v>
      </c>
      <c r="D29" s="11"/>
      <c r="E29" s="11" t="s">
        <v>242</v>
      </c>
      <c r="F29" s="11">
        <v>0</v>
      </c>
      <c r="G29" s="165">
        <f t="shared" ref="G29" si="12">ROUND(IFERROR(I29/J29,0),2)</f>
        <v>0</v>
      </c>
      <c r="H29" s="165">
        <v>0</v>
      </c>
      <c r="I29" s="165">
        <f t="shared" ref="I29" si="13">IFERROR(H29/F29,0)</f>
        <v>0</v>
      </c>
      <c r="J29" s="11">
        <v>0</v>
      </c>
      <c r="L29" s="11">
        <v>0</v>
      </c>
      <c r="M29" s="165">
        <v>0</v>
      </c>
      <c r="N29" s="165">
        <f t="shared" ref="N29" si="14">IFERROR(M29/L29,0)</f>
        <v>0</v>
      </c>
      <c r="O29" s="11" t="s">
        <v>191</v>
      </c>
      <c r="P29" s="11" t="s">
        <v>191</v>
      </c>
      <c r="Q29" s="11" t="s">
        <v>191</v>
      </c>
      <c r="R29" s="11" t="s">
        <v>191</v>
      </c>
      <c r="S29" s="11" t="s">
        <v>191</v>
      </c>
      <c r="T29" s="11" t="s">
        <v>191</v>
      </c>
      <c r="V29" s="11">
        <v>0</v>
      </c>
      <c r="W29" s="165">
        <v>0</v>
      </c>
      <c r="X29" s="165">
        <f t="shared" ref="X29" si="15">IFERROR(W29/V29,0)</f>
        <v>0</v>
      </c>
      <c r="Y29" s="11">
        <v>0</v>
      </c>
      <c r="Z29" s="165">
        <v>0</v>
      </c>
      <c r="AA29" s="165">
        <v>0</v>
      </c>
      <c r="AB29" s="11">
        <v>28</v>
      </c>
      <c r="AC29" s="11">
        <v>128.81</v>
      </c>
      <c r="AD29" s="165">
        <f t="shared" ref="AD29" si="16">IFERROR(AC29/AB29,0)</f>
        <v>4.6003571428571428</v>
      </c>
    </row>
    <row r="30" spans="1:30" x14ac:dyDescent="0.3">
      <c r="A30" s="55"/>
      <c r="B30" s="11"/>
      <c r="C30" s="11" t="s">
        <v>192</v>
      </c>
      <c r="D30" s="11"/>
      <c r="E30" s="11" t="s">
        <v>243</v>
      </c>
      <c r="F30" s="11">
        <v>3</v>
      </c>
      <c r="G30" s="165">
        <f t="shared" si="7"/>
        <v>77.55</v>
      </c>
      <c r="H30" s="165">
        <v>7212.46</v>
      </c>
      <c r="I30" s="165">
        <f t="shared" si="8"/>
        <v>2404.1533333333332</v>
      </c>
      <c r="J30" s="11">
        <v>31</v>
      </c>
      <c r="L30" s="11">
        <v>18</v>
      </c>
      <c r="M30" s="165">
        <v>28883.59</v>
      </c>
      <c r="N30" s="165">
        <f t="shared" si="9"/>
        <v>1604.6438888888888</v>
      </c>
      <c r="O30" s="11" t="s">
        <v>191</v>
      </c>
      <c r="P30" s="11" t="s">
        <v>191</v>
      </c>
      <c r="Q30" s="11" t="s">
        <v>191</v>
      </c>
      <c r="R30" s="11" t="s">
        <v>191</v>
      </c>
      <c r="S30" s="11" t="s">
        <v>191</v>
      </c>
      <c r="T30" s="11" t="s">
        <v>191</v>
      </c>
      <c r="V30" s="11">
        <v>5</v>
      </c>
      <c r="W30" s="165">
        <v>418.68</v>
      </c>
      <c r="X30" s="165">
        <f t="shared" si="10"/>
        <v>83.736000000000004</v>
      </c>
      <c r="Y30" s="11">
        <v>0</v>
      </c>
      <c r="Z30" s="165">
        <v>0</v>
      </c>
      <c r="AA30" s="165">
        <v>0</v>
      </c>
      <c r="AB30" s="11">
        <v>3044</v>
      </c>
      <c r="AC30" s="11">
        <v>19668.59</v>
      </c>
      <c r="AD30" s="165">
        <f t="shared" si="11"/>
        <v>6.4614290407358741</v>
      </c>
    </row>
    <row r="31" spans="1:30" x14ac:dyDescent="0.3">
      <c r="A31" s="55"/>
      <c r="B31" s="11"/>
      <c r="C31" s="11" t="s">
        <v>192</v>
      </c>
      <c r="D31" s="11"/>
      <c r="E31" s="11" t="s">
        <v>244</v>
      </c>
      <c r="F31" s="11">
        <v>0</v>
      </c>
      <c r="G31" s="165">
        <f t="shared" si="7"/>
        <v>0</v>
      </c>
      <c r="H31" s="165">
        <v>0</v>
      </c>
      <c r="I31" s="165">
        <f t="shared" si="8"/>
        <v>0</v>
      </c>
      <c r="J31" s="11">
        <v>0</v>
      </c>
      <c r="L31" s="11">
        <v>0</v>
      </c>
      <c r="M31" s="165">
        <v>0</v>
      </c>
      <c r="N31" s="165">
        <f t="shared" si="9"/>
        <v>0</v>
      </c>
      <c r="O31" s="11" t="s">
        <v>191</v>
      </c>
      <c r="P31" s="11" t="s">
        <v>191</v>
      </c>
      <c r="Q31" s="11" t="s">
        <v>191</v>
      </c>
      <c r="R31" s="11" t="s">
        <v>191</v>
      </c>
      <c r="S31" s="11" t="s">
        <v>191</v>
      </c>
      <c r="T31" s="11" t="s">
        <v>191</v>
      </c>
      <c r="V31" s="11">
        <v>0</v>
      </c>
      <c r="W31" s="165">
        <v>0</v>
      </c>
      <c r="X31" s="165">
        <f t="shared" si="10"/>
        <v>0</v>
      </c>
      <c r="Y31" s="11">
        <v>0</v>
      </c>
      <c r="Z31" s="165">
        <v>0</v>
      </c>
      <c r="AA31" s="165">
        <v>0</v>
      </c>
      <c r="AB31" s="11">
        <v>25</v>
      </c>
      <c r="AC31" s="11">
        <v>51.88</v>
      </c>
      <c r="AD31" s="165">
        <f t="shared" si="11"/>
        <v>2.0752000000000002</v>
      </c>
    </row>
    <row r="32" spans="1:30" ht="15" thickBot="1" x14ac:dyDescent="0.3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ht="15" thickBot="1" x14ac:dyDescent="0.35">
      <c r="A33" s="55"/>
      <c r="B33" s="93" t="s">
        <v>124</v>
      </c>
      <c r="C33" s="100"/>
      <c r="D33" s="100"/>
      <c r="E33" s="100"/>
      <c r="F33" s="178">
        <f>SUM(F25:F32)</f>
        <v>3</v>
      </c>
      <c r="G33" s="168">
        <f>AVERAGEIF(G25:G31,"&gt;0")</f>
        <v>77.55</v>
      </c>
      <c r="H33" s="168">
        <f>AVERAGEIF(H25:H31,"&gt;0")</f>
        <v>7212.46</v>
      </c>
      <c r="I33" s="168">
        <f>AVERAGEIF(I25:I31,"&gt;0")</f>
        <v>2404.1533333333332</v>
      </c>
      <c r="J33" s="169">
        <f>AVERAGEIF(J25:J31,"&gt;0")</f>
        <v>31</v>
      </c>
      <c r="L33" s="214">
        <f>SUM(L25:L32)</f>
        <v>18</v>
      </c>
      <c r="M33" s="208">
        <f>SUM(M25:M32)</f>
        <v>28883.59</v>
      </c>
      <c r="N33" s="168">
        <f>AVERAGEIF(N25:N31,"&gt;0")</f>
        <v>1604.6438888888888</v>
      </c>
      <c r="O33" s="95" t="s">
        <v>191</v>
      </c>
      <c r="P33" s="95" t="s">
        <v>191</v>
      </c>
      <c r="Q33" s="99" t="s">
        <v>191</v>
      </c>
      <c r="R33" s="95" t="s">
        <v>191</v>
      </c>
      <c r="S33" s="95" t="s">
        <v>191</v>
      </c>
      <c r="T33" s="99" t="s">
        <v>191</v>
      </c>
      <c r="V33" s="214">
        <f>SUM(V25:V32)</f>
        <v>5</v>
      </c>
      <c r="W33" s="208">
        <f>SUM(W25:W32)</f>
        <v>418.68</v>
      </c>
      <c r="X33" s="168">
        <f>AVERAGEIF(X25:X31,"&gt;0")</f>
        <v>83.736000000000004</v>
      </c>
      <c r="Y33" s="178">
        <v>0</v>
      </c>
      <c r="Z33" s="178">
        <v>0</v>
      </c>
      <c r="AA33" s="213">
        <v>0</v>
      </c>
      <c r="AB33" s="163">
        <f>SUM(AB25:AB32)</f>
        <v>3197</v>
      </c>
      <c r="AC33" s="208">
        <f>SUM(AC25:AC32)</f>
        <v>20213.07</v>
      </c>
      <c r="AD33" s="215">
        <f>AVERAGEIF(AD25:AD31,"&gt;0")</f>
        <v>4.1563605803401282</v>
      </c>
    </row>
    <row r="34" spans="1:30" s="4" customFormat="1" ht="13.2" x14ac:dyDescent="0.25">
      <c r="A34" s="55"/>
      <c r="L34" s="50"/>
      <c r="V34" s="50"/>
    </row>
    <row r="35" spans="1:30" ht="66" x14ac:dyDescent="0.3">
      <c r="A35" s="55" t="str">
        <f>Arrearages!A55</f>
        <v>July, 2019</v>
      </c>
      <c r="B35" s="67" t="s">
        <v>109</v>
      </c>
      <c r="C35" s="67" t="s">
        <v>16</v>
      </c>
      <c r="D35" s="67" t="s">
        <v>104</v>
      </c>
      <c r="E35" s="67" t="s">
        <v>17</v>
      </c>
      <c r="F35" s="68" t="s">
        <v>35</v>
      </c>
      <c r="G35" s="68" t="s">
        <v>110</v>
      </c>
      <c r="H35" s="68" t="s">
        <v>126</v>
      </c>
      <c r="I35" s="68" t="s">
        <v>36</v>
      </c>
      <c r="J35" s="68" t="s">
        <v>127</v>
      </c>
      <c r="K35" s="71"/>
      <c r="L35" s="68" t="s">
        <v>37</v>
      </c>
      <c r="M35" s="68" t="s">
        <v>38</v>
      </c>
      <c r="N35" s="68" t="s">
        <v>148</v>
      </c>
      <c r="O35" s="68" t="s">
        <v>131</v>
      </c>
      <c r="P35" s="68" t="s">
        <v>39</v>
      </c>
      <c r="Q35" s="68" t="s">
        <v>138</v>
      </c>
      <c r="R35" s="68" t="s">
        <v>40</v>
      </c>
      <c r="S35" s="68" t="s">
        <v>41</v>
      </c>
      <c r="T35" s="68" t="s">
        <v>149</v>
      </c>
      <c r="U35" s="71"/>
      <c r="V35" s="68" t="s">
        <v>42</v>
      </c>
      <c r="W35" s="68" t="s">
        <v>43</v>
      </c>
      <c r="X35" s="68" t="s">
        <v>139</v>
      </c>
      <c r="Y35" s="68" t="s">
        <v>44</v>
      </c>
      <c r="Z35" s="68" t="s">
        <v>45</v>
      </c>
      <c r="AA35" s="68" t="s">
        <v>140</v>
      </c>
      <c r="AB35" s="68" t="s">
        <v>121</v>
      </c>
      <c r="AC35" s="68" t="s">
        <v>122</v>
      </c>
      <c r="AD35" s="68" t="s">
        <v>141</v>
      </c>
    </row>
    <row r="36" spans="1:30" x14ac:dyDescent="0.3">
      <c r="A36" s="55"/>
      <c r="B36" s="11"/>
      <c r="C36" s="11" t="s">
        <v>192</v>
      </c>
      <c r="D36" s="11"/>
      <c r="E36" s="162">
        <v>0</v>
      </c>
      <c r="F36" s="11">
        <v>0</v>
      </c>
      <c r="G36" s="166">
        <f>ROUND(IFERROR(I36/J36,0),2)</f>
        <v>0</v>
      </c>
      <c r="H36" s="166">
        <v>0</v>
      </c>
      <c r="I36" s="166">
        <f>IFERROR(H36/F36,0)</f>
        <v>0</v>
      </c>
      <c r="J36" s="11">
        <v>0</v>
      </c>
      <c r="L36" s="11">
        <v>0</v>
      </c>
      <c r="M36" s="166">
        <v>0</v>
      </c>
      <c r="N36" s="216">
        <f t="shared" ref="N36:N44" si="17">IFERROR(M36/L36,0)</f>
        <v>0</v>
      </c>
      <c r="O36" s="11" t="s">
        <v>191</v>
      </c>
      <c r="P36" s="11" t="s">
        <v>191</v>
      </c>
      <c r="Q36" s="11" t="s">
        <v>191</v>
      </c>
      <c r="R36" s="11" t="s">
        <v>191</v>
      </c>
      <c r="S36" s="11" t="s">
        <v>191</v>
      </c>
      <c r="T36" s="11" t="s">
        <v>191</v>
      </c>
      <c r="V36" s="11">
        <v>0</v>
      </c>
      <c r="W36" s="166">
        <v>0</v>
      </c>
      <c r="X36" s="216">
        <f t="shared" ref="X36:X44" si="18">IFERROR(W36/V36,0)</f>
        <v>0</v>
      </c>
      <c r="Y36" s="11">
        <v>0</v>
      </c>
      <c r="Z36" s="166">
        <v>0</v>
      </c>
      <c r="AA36" s="166">
        <v>0</v>
      </c>
      <c r="AB36" s="11">
        <v>9</v>
      </c>
      <c r="AC36" s="166">
        <v>68.960000000000008</v>
      </c>
      <c r="AD36" s="216">
        <f t="shared" ref="AD36:AD44" si="19">IFERROR(AC36/AB36,0)</f>
        <v>7.6622222222222227</v>
      </c>
    </row>
    <row r="37" spans="1:30" x14ac:dyDescent="0.3">
      <c r="A37" s="55"/>
      <c r="B37" s="11"/>
      <c r="C37" s="11" t="s">
        <v>192</v>
      </c>
      <c r="D37" s="11"/>
      <c r="E37" s="11" t="s">
        <v>233</v>
      </c>
      <c r="F37" s="11">
        <v>0</v>
      </c>
      <c r="G37" s="165">
        <f t="shared" ref="G37:G44" si="20">ROUND(IFERROR(I37/J37,0),2)</f>
        <v>0</v>
      </c>
      <c r="H37" s="165">
        <v>0</v>
      </c>
      <c r="I37" s="165">
        <f t="shared" ref="I37:I44" si="21">IFERROR(H37/F37,0)</f>
        <v>0</v>
      </c>
      <c r="J37" s="11">
        <v>0</v>
      </c>
      <c r="L37" s="11">
        <v>0</v>
      </c>
      <c r="M37" s="165">
        <v>0</v>
      </c>
      <c r="N37" s="165">
        <f t="shared" si="17"/>
        <v>0</v>
      </c>
      <c r="O37" s="11" t="s">
        <v>191</v>
      </c>
      <c r="P37" s="11" t="s">
        <v>191</v>
      </c>
      <c r="Q37" s="11" t="s">
        <v>191</v>
      </c>
      <c r="R37" s="11" t="s">
        <v>191</v>
      </c>
      <c r="S37" s="11" t="s">
        <v>191</v>
      </c>
      <c r="T37" s="11" t="s">
        <v>191</v>
      </c>
      <c r="V37" s="11">
        <v>0</v>
      </c>
      <c r="W37" s="165">
        <v>0</v>
      </c>
      <c r="X37" s="165">
        <f t="shared" si="18"/>
        <v>0</v>
      </c>
      <c r="Y37" s="11">
        <v>0</v>
      </c>
      <c r="Z37" s="165">
        <v>0</v>
      </c>
      <c r="AA37" s="165">
        <v>0</v>
      </c>
      <c r="AB37" s="11">
        <v>2</v>
      </c>
      <c r="AC37" s="165">
        <v>6.36</v>
      </c>
      <c r="AD37" s="165">
        <f t="shared" si="19"/>
        <v>3.18</v>
      </c>
    </row>
    <row r="38" spans="1:30" x14ac:dyDescent="0.3">
      <c r="A38" s="55"/>
      <c r="B38" s="11"/>
      <c r="C38" s="11" t="s">
        <v>192</v>
      </c>
      <c r="D38" s="11"/>
      <c r="E38" s="11" t="s">
        <v>238</v>
      </c>
      <c r="F38" s="11">
        <v>0</v>
      </c>
      <c r="G38" s="165">
        <f t="shared" si="20"/>
        <v>0</v>
      </c>
      <c r="H38" s="165">
        <v>0</v>
      </c>
      <c r="I38" s="165">
        <f t="shared" si="21"/>
        <v>0</v>
      </c>
      <c r="J38" s="11">
        <v>0</v>
      </c>
      <c r="L38" s="11">
        <v>0</v>
      </c>
      <c r="M38" s="165">
        <v>0</v>
      </c>
      <c r="N38" s="165">
        <f t="shared" si="17"/>
        <v>0</v>
      </c>
      <c r="O38" s="11" t="s">
        <v>191</v>
      </c>
      <c r="P38" s="11" t="s">
        <v>191</v>
      </c>
      <c r="Q38" s="11" t="s">
        <v>191</v>
      </c>
      <c r="R38" s="11" t="s">
        <v>191</v>
      </c>
      <c r="S38" s="11" t="s">
        <v>191</v>
      </c>
      <c r="T38" s="11" t="s">
        <v>191</v>
      </c>
      <c r="V38" s="11">
        <v>1</v>
      </c>
      <c r="W38" s="165">
        <v>58.11</v>
      </c>
      <c r="X38" s="165">
        <f t="shared" si="18"/>
        <v>58.11</v>
      </c>
      <c r="Y38" s="11">
        <v>0</v>
      </c>
      <c r="Z38" s="165">
        <v>0</v>
      </c>
      <c r="AA38" s="165">
        <v>0</v>
      </c>
      <c r="AB38" s="11">
        <v>135</v>
      </c>
      <c r="AC38" s="165">
        <v>531.65</v>
      </c>
      <c r="AD38" s="165">
        <f t="shared" si="19"/>
        <v>3.938148148148148</v>
      </c>
    </row>
    <row r="39" spans="1:30" x14ac:dyDescent="0.3">
      <c r="A39" s="55"/>
      <c r="B39" s="11"/>
      <c r="C39" s="11" t="s">
        <v>192</v>
      </c>
      <c r="D39" s="11"/>
      <c r="E39" s="11" t="s">
        <v>239</v>
      </c>
      <c r="F39" s="11">
        <v>0</v>
      </c>
      <c r="G39" s="165">
        <f t="shared" ref="G39:G41" si="22">ROUND(IFERROR(I39/J39,0),2)</f>
        <v>0</v>
      </c>
      <c r="H39" s="165">
        <v>0</v>
      </c>
      <c r="I39" s="165">
        <f t="shared" ref="I39:I41" si="23">IFERROR(H39/F39,0)</f>
        <v>0</v>
      </c>
      <c r="J39" s="11">
        <v>0</v>
      </c>
      <c r="L39" s="11">
        <v>0</v>
      </c>
      <c r="M39" s="165">
        <v>0</v>
      </c>
      <c r="N39" s="165">
        <f t="shared" ref="N39:N41" si="24">IFERROR(M39/L39,0)</f>
        <v>0</v>
      </c>
      <c r="O39" s="11" t="s">
        <v>191</v>
      </c>
      <c r="P39" s="11" t="s">
        <v>191</v>
      </c>
      <c r="Q39" s="11" t="s">
        <v>191</v>
      </c>
      <c r="R39" s="11" t="s">
        <v>191</v>
      </c>
      <c r="S39" s="11" t="s">
        <v>191</v>
      </c>
      <c r="T39" s="11" t="s">
        <v>191</v>
      </c>
      <c r="V39" s="11">
        <v>0</v>
      </c>
      <c r="W39" s="165">
        <v>0</v>
      </c>
      <c r="X39" s="165">
        <f t="shared" si="18"/>
        <v>0</v>
      </c>
      <c r="Y39" s="11">
        <v>0</v>
      </c>
      <c r="Z39" s="165">
        <v>0</v>
      </c>
      <c r="AA39" s="165">
        <v>0</v>
      </c>
      <c r="AB39" s="11">
        <v>18</v>
      </c>
      <c r="AC39" s="165">
        <v>104.75</v>
      </c>
      <c r="AD39" s="165"/>
    </row>
    <row r="40" spans="1:30" x14ac:dyDescent="0.3">
      <c r="A40" s="55"/>
      <c r="B40" s="11"/>
      <c r="C40" s="11" t="s">
        <v>192</v>
      </c>
      <c r="D40" s="11"/>
      <c r="E40" s="11" t="s">
        <v>240</v>
      </c>
      <c r="F40" s="11">
        <v>0</v>
      </c>
      <c r="G40" s="165">
        <f t="shared" si="22"/>
        <v>0</v>
      </c>
      <c r="H40" s="165">
        <v>0</v>
      </c>
      <c r="I40" s="165">
        <f t="shared" si="23"/>
        <v>0</v>
      </c>
      <c r="J40" s="11">
        <v>0</v>
      </c>
      <c r="L40" s="11">
        <v>0</v>
      </c>
      <c r="M40" s="165">
        <v>0</v>
      </c>
      <c r="N40" s="165">
        <f t="shared" si="24"/>
        <v>0</v>
      </c>
      <c r="O40" s="11" t="s">
        <v>191</v>
      </c>
      <c r="P40" s="11" t="s">
        <v>191</v>
      </c>
      <c r="Q40" s="11" t="s">
        <v>191</v>
      </c>
      <c r="R40" s="11" t="s">
        <v>191</v>
      </c>
      <c r="S40" s="11" t="s">
        <v>191</v>
      </c>
      <c r="T40" s="11" t="s">
        <v>191</v>
      </c>
      <c r="V40" s="11">
        <v>0</v>
      </c>
      <c r="W40" s="165">
        <v>0</v>
      </c>
      <c r="X40" s="165">
        <f t="shared" si="18"/>
        <v>0</v>
      </c>
      <c r="Y40" s="11">
        <v>0</v>
      </c>
      <c r="Z40" s="165">
        <v>0</v>
      </c>
      <c r="AA40" s="165">
        <v>0</v>
      </c>
      <c r="AB40" s="11">
        <v>2</v>
      </c>
      <c r="AC40" s="165">
        <v>18.09</v>
      </c>
      <c r="AD40" s="165"/>
    </row>
    <row r="41" spans="1:30" x14ac:dyDescent="0.3">
      <c r="A41" s="55"/>
      <c r="B41" s="11"/>
      <c r="C41" s="11" t="s">
        <v>192</v>
      </c>
      <c r="D41" s="11"/>
      <c r="E41" s="11" t="s">
        <v>241</v>
      </c>
      <c r="F41" s="11">
        <v>0</v>
      </c>
      <c r="G41" s="165">
        <f t="shared" si="22"/>
        <v>0</v>
      </c>
      <c r="H41" s="165">
        <v>0</v>
      </c>
      <c r="I41" s="165">
        <f t="shared" si="23"/>
        <v>0</v>
      </c>
      <c r="J41" s="11">
        <v>0</v>
      </c>
      <c r="L41" s="11">
        <v>0</v>
      </c>
      <c r="M41" s="165">
        <v>0</v>
      </c>
      <c r="N41" s="165">
        <f t="shared" si="24"/>
        <v>0</v>
      </c>
      <c r="O41" s="11" t="s">
        <v>191</v>
      </c>
      <c r="P41" s="11" t="s">
        <v>191</v>
      </c>
      <c r="Q41" s="11" t="s">
        <v>191</v>
      </c>
      <c r="R41" s="11" t="s">
        <v>191</v>
      </c>
      <c r="S41" s="11" t="s">
        <v>191</v>
      </c>
      <c r="T41" s="11" t="s">
        <v>191</v>
      </c>
      <c r="V41" s="11">
        <v>0</v>
      </c>
      <c r="W41" s="165">
        <v>0</v>
      </c>
      <c r="X41" s="165">
        <f t="shared" si="18"/>
        <v>0</v>
      </c>
      <c r="Y41" s="11">
        <v>0</v>
      </c>
      <c r="Z41" s="165">
        <v>0</v>
      </c>
      <c r="AA41" s="165">
        <v>0</v>
      </c>
      <c r="AB41" s="11">
        <v>0</v>
      </c>
      <c r="AC41" s="165">
        <v>0</v>
      </c>
      <c r="AD41" s="165"/>
    </row>
    <row r="42" spans="1:30" x14ac:dyDescent="0.3">
      <c r="A42" s="55"/>
      <c r="B42" s="11"/>
      <c r="C42" s="11" t="s">
        <v>192</v>
      </c>
      <c r="D42" s="11"/>
      <c r="E42" s="11" t="s">
        <v>242</v>
      </c>
      <c r="F42" s="11">
        <v>0</v>
      </c>
      <c r="G42" s="165">
        <f t="shared" si="20"/>
        <v>0</v>
      </c>
      <c r="H42" s="165">
        <v>0</v>
      </c>
      <c r="I42" s="165">
        <f t="shared" si="21"/>
        <v>0</v>
      </c>
      <c r="J42" s="11">
        <v>0</v>
      </c>
      <c r="L42" s="11">
        <v>1</v>
      </c>
      <c r="M42" s="165">
        <v>0</v>
      </c>
      <c r="N42" s="165">
        <f t="shared" si="17"/>
        <v>0</v>
      </c>
      <c r="O42" s="11" t="s">
        <v>191</v>
      </c>
      <c r="P42" s="11" t="s">
        <v>191</v>
      </c>
      <c r="Q42" s="11" t="s">
        <v>191</v>
      </c>
      <c r="R42" s="11" t="s">
        <v>191</v>
      </c>
      <c r="S42" s="11" t="s">
        <v>191</v>
      </c>
      <c r="T42" s="11" t="s">
        <v>191</v>
      </c>
      <c r="V42" s="11">
        <v>0</v>
      </c>
      <c r="W42" s="165">
        <v>0</v>
      </c>
      <c r="X42" s="165">
        <f t="shared" si="18"/>
        <v>0</v>
      </c>
      <c r="Y42" s="11">
        <v>0</v>
      </c>
      <c r="Z42" s="165">
        <v>0</v>
      </c>
      <c r="AA42" s="165">
        <v>0</v>
      </c>
      <c r="AB42" s="11">
        <v>48</v>
      </c>
      <c r="AC42" s="165">
        <v>205.72</v>
      </c>
      <c r="AD42" s="165">
        <f t="shared" si="19"/>
        <v>4.2858333333333336</v>
      </c>
    </row>
    <row r="43" spans="1:30" x14ac:dyDescent="0.3">
      <c r="A43" s="55"/>
      <c r="B43" s="11"/>
      <c r="C43" s="11" t="s">
        <v>192</v>
      </c>
      <c r="D43" s="11"/>
      <c r="E43" s="11" t="s">
        <v>243</v>
      </c>
      <c r="F43" s="11">
        <v>0</v>
      </c>
      <c r="G43" s="165">
        <f t="shared" si="20"/>
        <v>0</v>
      </c>
      <c r="H43" s="165">
        <v>0</v>
      </c>
      <c r="I43" s="165">
        <f t="shared" si="21"/>
        <v>0</v>
      </c>
      <c r="J43" s="11">
        <v>0</v>
      </c>
      <c r="L43" s="11">
        <v>9</v>
      </c>
      <c r="M43" s="165">
        <v>18902.5</v>
      </c>
      <c r="N43" s="165">
        <f t="shared" si="17"/>
        <v>2100.2777777777778</v>
      </c>
      <c r="O43" s="11" t="s">
        <v>191</v>
      </c>
      <c r="P43" s="11" t="s">
        <v>191</v>
      </c>
      <c r="Q43" s="11" t="s">
        <v>191</v>
      </c>
      <c r="R43" s="11" t="s">
        <v>191</v>
      </c>
      <c r="S43" s="11" t="s">
        <v>191</v>
      </c>
      <c r="T43" s="11" t="s">
        <v>191</v>
      </c>
      <c r="V43" s="11">
        <v>28</v>
      </c>
      <c r="W43" s="165">
        <v>160.09</v>
      </c>
      <c r="X43" s="165">
        <f t="shared" si="18"/>
        <v>5.7175000000000002</v>
      </c>
      <c r="Y43" s="11">
        <v>0</v>
      </c>
      <c r="Z43" s="165">
        <v>0</v>
      </c>
      <c r="AA43" s="165">
        <v>0</v>
      </c>
      <c r="AB43" s="11">
        <v>4117</v>
      </c>
      <c r="AC43" s="165">
        <v>19932.580000000002</v>
      </c>
      <c r="AD43" s="165">
        <f t="shared" si="19"/>
        <v>4.8415302404663594</v>
      </c>
    </row>
    <row r="44" spans="1:30" x14ac:dyDescent="0.3">
      <c r="A44" s="55"/>
      <c r="B44" s="11"/>
      <c r="C44" s="11" t="s">
        <v>192</v>
      </c>
      <c r="D44" s="11"/>
      <c r="E44" s="11" t="s">
        <v>244</v>
      </c>
      <c r="F44" s="11">
        <v>0</v>
      </c>
      <c r="G44" s="165">
        <f t="shared" si="20"/>
        <v>0</v>
      </c>
      <c r="H44" s="165">
        <v>0</v>
      </c>
      <c r="I44" s="165">
        <f t="shared" si="21"/>
        <v>0</v>
      </c>
      <c r="J44" s="11">
        <v>0</v>
      </c>
      <c r="L44" s="11">
        <v>0</v>
      </c>
      <c r="M44" s="165">
        <v>0</v>
      </c>
      <c r="N44" s="165">
        <f t="shared" si="17"/>
        <v>0</v>
      </c>
      <c r="O44" s="11" t="s">
        <v>191</v>
      </c>
      <c r="P44" s="11" t="s">
        <v>191</v>
      </c>
      <c r="Q44" s="11" t="s">
        <v>191</v>
      </c>
      <c r="R44" s="11" t="s">
        <v>191</v>
      </c>
      <c r="S44" s="11" t="s">
        <v>191</v>
      </c>
      <c r="T44" s="11" t="s">
        <v>191</v>
      </c>
      <c r="V44" s="11">
        <v>1</v>
      </c>
      <c r="W44" s="165">
        <v>2.52</v>
      </c>
      <c r="X44" s="165">
        <f t="shared" si="18"/>
        <v>2.52</v>
      </c>
      <c r="Y44" s="11">
        <v>0</v>
      </c>
      <c r="Z44" s="165">
        <v>0</v>
      </c>
      <c r="AA44" s="165">
        <v>0</v>
      </c>
      <c r="AB44" s="11">
        <v>24</v>
      </c>
      <c r="AC44" s="165">
        <v>57.93</v>
      </c>
      <c r="AD44" s="165">
        <f t="shared" si="19"/>
        <v>2.4137499999999998</v>
      </c>
    </row>
    <row r="45" spans="1:30" ht="15" thickBot="1" x14ac:dyDescent="0.3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ht="15" thickBot="1" x14ac:dyDescent="0.35">
      <c r="A46" s="55"/>
      <c r="B46" s="93" t="s">
        <v>124</v>
      </c>
      <c r="C46" s="100"/>
      <c r="D46" s="100"/>
      <c r="E46" s="100"/>
      <c r="F46" s="178">
        <v>0</v>
      </c>
      <c r="G46" s="168">
        <v>0</v>
      </c>
      <c r="H46" s="208">
        <v>0</v>
      </c>
      <c r="I46" s="168">
        <v>0</v>
      </c>
      <c r="J46" s="213">
        <v>0</v>
      </c>
      <c r="L46" s="214">
        <f>SUM(L36:L45)</f>
        <v>10</v>
      </c>
      <c r="M46" s="208">
        <f>SUM(M36:M45)</f>
        <v>18902.5</v>
      </c>
      <c r="N46" s="168">
        <f>AVERAGEIF(N36:N44,"&gt;0")</f>
        <v>2100.2777777777778</v>
      </c>
      <c r="O46" s="95" t="s">
        <v>191</v>
      </c>
      <c r="P46" s="95" t="s">
        <v>191</v>
      </c>
      <c r="Q46" s="99" t="s">
        <v>191</v>
      </c>
      <c r="R46" s="95" t="s">
        <v>191</v>
      </c>
      <c r="S46" s="95" t="s">
        <v>191</v>
      </c>
      <c r="T46" s="99" t="s">
        <v>191</v>
      </c>
      <c r="V46" s="214">
        <f>SUM(V36:V45)</f>
        <v>30</v>
      </c>
      <c r="W46" s="208">
        <f>SUM(W36:W45)</f>
        <v>220.72</v>
      </c>
      <c r="X46" s="168">
        <f>AVERAGEIF(X36:X44,"&gt;0")</f>
        <v>22.115833333333331</v>
      </c>
      <c r="Y46" s="178">
        <v>0</v>
      </c>
      <c r="Z46" s="178">
        <v>0</v>
      </c>
      <c r="AA46" s="213">
        <v>0</v>
      </c>
      <c r="AB46" s="163">
        <f>SUM(AB36:AB45)</f>
        <v>4355</v>
      </c>
      <c r="AC46" s="208">
        <f>SUM(AC36:AC45)</f>
        <v>20926.04</v>
      </c>
      <c r="AD46" s="215">
        <f>AVERAGEIF(AD36:AD44,"&gt;0")</f>
        <v>4.3869139906950103</v>
      </c>
    </row>
    <row r="47" spans="1:30" s="4" customFormat="1" ht="13.2" x14ac:dyDescent="0.25">
      <c r="A47" s="55"/>
      <c r="L47" s="50"/>
      <c r="V47" s="50"/>
    </row>
    <row r="48" spans="1:30" ht="66" x14ac:dyDescent="0.3">
      <c r="A48" s="55" t="str">
        <f>A11</f>
        <v>July, 2023</v>
      </c>
      <c r="B48" s="56" t="s">
        <v>142</v>
      </c>
      <c r="C48" s="56" t="s">
        <v>16</v>
      </c>
      <c r="D48" s="56" t="s">
        <v>104</v>
      </c>
      <c r="E48" s="56" t="s">
        <v>17</v>
      </c>
      <c r="F48" s="69" t="s">
        <v>35</v>
      </c>
      <c r="G48" s="69" t="s">
        <v>110</v>
      </c>
      <c r="H48" s="69" t="s">
        <v>126</v>
      </c>
      <c r="I48" s="69" t="s">
        <v>36</v>
      </c>
      <c r="J48" s="69" t="s">
        <v>127</v>
      </c>
      <c r="K48" s="71"/>
      <c r="L48" s="69" t="s">
        <v>37</v>
      </c>
      <c r="M48" s="69" t="s">
        <v>38</v>
      </c>
      <c r="N48" s="69" t="s">
        <v>148</v>
      </c>
      <c r="O48" s="69" t="s">
        <v>131</v>
      </c>
      <c r="P48" s="69" t="s">
        <v>39</v>
      </c>
      <c r="Q48" s="69" t="s">
        <v>138</v>
      </c>
      <c r="R48" s="57" t="s">
        <v>40</v>
      </c>
      <c r="S48" s="57" t="s">
        <v>41</v>
      </c>
      <c r="T48" s="57" t="s">
        <v>149</v>
      </c>
      <c r="U48" s="72"/>
      <c r="V48" s="57" t="s">
        <v>42</v>
      </c>
      <c r="W48" s="57" t="s">
        <v>43</v>
      </c>
      <c r="X48" s="57" t="s">
        <v>139</v>
      </c>
      <c r="Y48" s="57" t="s">
        <v>44</v>
      </c>
      <c r="Z48" s="57" t="s">
        <v>45</v>
      </c>
      <c r="AA48" s="57" t="s">
        <v>140</v>
      </c>
      <c r="AB48" s="57" t="s">
        <v>121</v>
      </c>
      <c r="AC48" s="57" t="s">
        <v>122</v>
      </c>
      <c r="AD48" s="57" t="s">
        <v>141</v>
      </c>
    </row>
    <row r="49" spans="1:30" x14ac:dyDescent="0.3">
      <c r="A49" s="55"/>
      <c r="B49" s="11"/>
      <c r="C49" s="11" t="s">
        <v>192</v>
      </c>
      <c r="D49" s="11"/>
      <c r="E49" s="162">
        <v>0</v>
      </c>
      <c r="F49" s="11">
        <v>0</v>
      </c>
      <c r="G49" s="166">
        <f>ROUND(IFERROR(I49/J49,0),2)</f>
        <v>0</v>
      </c>
      <c r="H49" s="166">
        <v>0</v>
      </c>
      <c r="I49" s="166">
        <f>IFERROR(H49/F49,0)</f>
        <v>0</v>
      </c>
      <c r="J49" s="11">
        <v>0</v>
      </c>
      <c r="L49" s="11">
        <v>0</v>
      </c>
      <c r="M49" s="166">
        <v>0</v>
      </c>
      <c r="N49" s="216">
        <f t="shared" ref="N49" si="25">IFERROR(M49/L49,0)</f>
        <v>0</v>
      </c>
      <c r="O49" s="11" t="s">
        <v>191</v>
      </c>
      <c r="P49" s="11" t="s">
        <v>191</v>
      </c>
      <c r="Q49" s="11" t="s">
        <v>191</v>
      </c>
      <c r="R49" s="11" t="s">
        <v>191</v>
      </c>
      <c r="S49" s="11" t="s">
        <v>191</v>
      </c>
      <c r="T49" s="11" t="s">
        <v>191</v>
      </c>
      <c r="V49" s="11">
        <v>0</v>
      </c>
      <c r="W49" s="166">
        <v>0</v>
      </c>
      <c r="X49" s="166">
        <v>0</v>
      </c>
      <c r="Y49" s="11">
        <v>0</v>
      </c>
      <c r="Z49" s="166">
        <v>0</v>
      </c>
      <c r="AA49" s="166">
        <v>0</v>
      </c>
      <c r="AB49" s="11">
        <v>0</v>
      </c>
      <c r="AC49" s="166">
        <v>0</v>
      </c>
      <c r="AD49" s="166">
        <f>IFERROR(AC49/AB49,0)</f>
        <v>0</v>
      </c>
    </row>
    <row r="50" spans="1:30" x14ac:dyDescent="0.3">
      <c r="A50" s="55"/>
      <c r="B50" s="11"/>
      <c r="C50" s="11" t="s">
        <v>192</v>
      </c>
      <c r="D50" s="11"/>
      <c r="E50" s="162" t="s">
        <v>234</v>
      </c>
      <c r="F50" s="11">
        <v>0</v>
      </c>
      <c r="G50" s="165">
        <f t="shared" ref="G50:G57" si="26">ROUND(IFERROR(I50/J50,0),2)</f>
        <v>0</v>
      </c>
      <c r="H50" s="165">
        <v>0</v>
      </c>
      <c r="I50" s="165">
        <f t="shared" ref="I50:I57" si="27">IFERROR(H50/F50,0)</f>
        <v>0</v>
      </c>
      <c r="J50" s="11">
        <v>0</v>
      </c>
      <c r="L50" s="11">
        <v>0</v>
      </c>
      <c r="M50" s="165">
        <v>0</v>
      </c>
      <c r="N50" s="165">
        <f t="shared" ref="N50:N57" si="28">IFERROR(M50/L50,0)</f>
        <v>0</v>
      </c>
      <c r="O50" s="11" t="s">
        <v>191</v>
      </c>
      <c r="P50" s="11" t="s">
        <v>191</v>
      </c>
      <c r="Q50" s="11" t="s">
        <v>191</v>
      </c>
      <c r="R50" s="11" t="s">
        <v>191</v>
      </c>
      <c r="S50" s="11" t="s">
        <v>191</v>
      </c>
      <c r="T50" s="11" t="s">
        <v>191</v>
      </c>
      <c r="V50" s="11">
        <v>0</v>
      </c>
      <c r="W50" s="165">
        <v>0</v>
      </c>
      <c r="X50" s="165">
        <v>0</v>
      </c>
      <c r="Y50" s="11">
        <v>0</v>
      </c>
      <c r="Z50" s="165">
        <v>0</v>
      </c>
      <c r="AA50" s="165">
        <v>0</v>
      </c>
      <c r="AB50" s="11">
        <v>1</v>
      </c>
      <c r="AC50" s="165">
        <v>25.68</v>
      </c>
      <c r="AD50" s="165">
        <f t="shared" ref="AD50" si="29">IFERROR(AC50/AB50,0)</f>
        <v>25.68</v>
      </c>
    </row>
    <row r="51" spans="1:30" x14ac:dyDescent="0.3">
      <c r="A51" s="55"/>
      <c r="B51" s="11"/>
      <c r="C51" s="11" t="s">
        <v>192</v>
      </c>
      <c r="D51" s="11"/>
      <c r="E51" s="162" t="s">
        <v>235</v>
      </c>
      <c r="F51" s="11">
        <v>0</v>
      </c>
      <c r="G51" s="165">
        <f t="shared" si="26"/>
        <v>0</v>
      </c>
      <c r="H51" s="165">
        <v>0</v>
      </c>
      <c r="I51" s="165">
        <f t="shared" si="27"/>
        <v>0</v>
      </c>
      <c r="J51" s="11">
        <v>0</v>
      </c>
      <c r="L51" s="11">
        <v>0</v>
      </c>
      <c r="M51" s="165">
        <v>0</v>
      </c>
      <c r="N51" s="165">
        <f t="shared" si="28"/>
        <v>0</v>
      </c>
      <c r="O51" s="11" t="s">
        <v>191</v>
      </c>
      <c r="P51" s="11" t="s">
        <v>191</v>
      </c>
      <c r="Q51" s="11" t="s">
        <v>191</v>
      </c>
      <c r="R51" s="11" t="s">
        <v>191</v>
      </c>
      <c r="S51" s="11" t="s">
        <v>191</v>
      </c>
      <c r="T51" s="11" t="s">
        <v>191</v>
      </c>
      <c r="V51" s="11">
        <v>0</v>
      </c>
      <c r="W51" s="165">
        <v>0</v>
      </c>
      <c r="X51" s="165">
        <v>0</v>
      </c>
      <c r="Y51" s="11">
        <v>0</v>
      </c>
      <c r="Z51" s="165">
        <v>0</v>
      </c>
      <c r="AA51" s="165">
        <v>0</v>
      </c>
      <c r="AB51" s="11">
        <v>0</v>
      </c>
      <c r="AC51" s="165">
        <v>0</v>
      </c>
      <c r="AD51" s="165">
        <f t="shared" ref="AD51:AD57" si="30">IFERROR(AC51/AB51,0)</f>
        <v>0</v>
      </c>
    </row>
    <row r="52" spans="1:30" x14ac:dyDescent="0.3">
      <c r="A52" s="55"/>
      <c r="B52" s="11"/>
      <c r="C52" s="11" t="s">
        <v>192</v>
      </c>
      <c r="D52" s="11"/>
      <c r="E52" s="162" t="s">
        <v>238</v>
      </c>
      <c r="F52" s="11">
        <v>0</v>
      </c>
      <c r="G52" s="165">
        <f t="shared" si="26"/>
        <v>0</v>
      </c>
      <c r="H52" s="165">
        <v>0</v>
      </c>
      <c r="I52" s="165">
        <f t="shared" si="27"/>
        <v>0</v>
      </c>
      <c r="J52" s="11">
        <v>0</v>
      </c>
      <c r="L52" s="11">
        <v>0</v>
      </c>
      <c r="M52" s="165">
        <v>0</v>
      </c>
      <c r="N52" s="165">
        <f t="shared" si="28"/>
        <v>0</v>
      </c>
      <c r="O52" s="11" t="s">
        <v>191</v>
      </c>
      <c r="P52" s="11" t="s">
        <v>191</v>
      </c>
      <c r="Q52" s="11" t="s">
        <v>191</v>
      </c>
      <c r="R52" s="11" t="s">
        <v>191</v>
      </c>
      <c r="S52" s="11" t="s">
        <v>191</v>
      </c>
      <c r="T52" s="11" t="s">
        <v>191</v>
      </c>
      <c r="V52" s="11">
        <v>0</v>
      </c>
      <c r="W52" s="165">
        <v>0</v>
      </c>
      <c r="X52" s="165">
        <v>0</v>
      </c>
      <c r="Y52" s="11">
        <v>0</v>
      </c>
      <c r="Z52" s="165">
        <v>0</v>
      </c>
      <c r="AA52" s="165">
        <v>0</v>
      </c>
      <c r="AB52" s="11">
        <v>14</v>
      </c>
      <c r="AC52" s="165">
        <v>774.74</v>
      </c>
      <c r="AD52" s="165">
        <f t="shared" si="30"/>
        <v>55.338571428571427</v>
      </c>
    </row>
    <row r="53" spans="1:30" x14ac:dyDescent="0.3">
      <c r="A53" s="55"/>
      <c r="B53" s="11"/>
      <c r="C53" s="11" t="s">
        <v>192</v>
      </c>
      <c r="D53" s="11"/>
      <c r="E53" s="162" t="s">
        <v>239</v>
      </c>
      <c r="F53" s="11">
        <v>0</v>
      </c>
      <c r="G53" s="165">
        <f t="shared" si="26"/>
        <v>0</v>
      </c>
      <c r="H53" s="165">
        <v>0</v>
      </c>
      <c r="I53" s="165">
        <f t="shared" si="27"/>
        <v>0</v>
      </c>
      <c r="J53" s="11">
        <v>0</v>
      </c>
      <c r="L53" s="11">
        <v>0</v>
      </c>
      <c r="M53" s="165">
        <v>0</v>
      </c>
      <c r="N53" s="165">
        <f t="shared" si="28"/>
        <v>0</v>
      </c>
      <c r="O53" s="11" t="s">
        <v>191</v>
      </c>
      <c r="P53" s="11" t="s">
        <v>191</v>
      </c>
      <c r="Q53" s="11" t="s">
        <v>191</v>
      </c>
      <c r="R53" s="11" t="s">
        <v>191</v>
      </c>
      <c r="S53" s="11" t="s">
        <v>191</v>
      </c>
      <c r="T53" s="11" t="s">
        <v>191</v>
      </c>
      <c r="V53" s="11">
        <v>0</v>
      </c>
      <c r="W53" s="165">
        <v>0</v>
      </c>
      <c r="X53" s="165">
        <v>0</v>
      </c>
      <c r="Y53" s="11">
        <v>0</v>
      </c>
      <c r="Z53" s="165">
        <v>0</v>
      </c>
      <c r="AA53" s="165">
        <v>0</v>
      </c>
      <c r="AB53" s="11">
        <v>8</v>
      </c>
      <c r="AC53" s="165">
        <v>2126.59</v>
      </c>
      <c r="AD53" s="165">
        <f t="shared" si="30"/>
        <v>265.82375000000002</v>
      </c>
    </row>
    <row r="54" spans="1:30" x14ac:dyDescent="0.3">
      <c r="A54" s="55"/>
      <c r="B54" s="11"/>
      <c r="C54" s="11" t="s">
        <v>192</v>
      </c>
      <c r="D54" s="11"/>
      <c r="E54" s="162" t="s">
        <v>240</v>
      </c>
      <c r="F54" s="11">
        <v>0</v>
      </c>
      <c r="G54" s="165">
        <f t="shared" si="26"/>
        <v>0</v>
      </c>
      <c r="H54" s="165">
        <v>0</v>
      </c>
      <c r="I54" s="165">
        <f t="shared" si="27"/>
        <v>0</v>
      </c>
      <c r="J54" s="11">
        <v>0</v>
      </c>
      <c r="L54" s="11">
        <v>0</v>
      </c>
      <c r="M54" s="165">
        <v>0</v>
      </c>
      <c r="N54" s="165">
        <f t="shared" si="28"/>
        <v>0</v>
      </c>
      <c r="O54" s="11" t="s">
        <v>191</v>
      </c>
      <c r="P54" s="11" t="s">
        <v>191</v>
      </c>
      <c r="Q54" s="11" t="s">
        <v>191</v>
      </c>
      <c r="R54" s="11" t="s">
        <v>191</v>
      </c>
      <c r="S54" s="11" t="s">
        <v>191</v>
      </c>
      <c r="T54" s="11" t="s">
        <v>191</v>
      </c>
      <c r="V54" s="11">
        <v>0</v>
      </c>
      <c r="W54" s="165">
        <v>0</v>
      </c>
      <c r="X54" s="165">
        <v>0</v>
      </c>
      <c r="Y54" s="11">
        <v>0</v>
      </c>
      <c r="Z54" s="165">
        <v>0</v>
      </c>
      <c r="AA54" s="165">
        <v>0</v>
      </c>
      <c r="AB54" s="11">
        <v>2</v>
      </c>
      <c r="AC54" s="165">
        <v>9.4600000000000009</v>
      </c>
      <c r="AD54" s="165">
        <f t="shared" si="30"/>
        <v>4.7300000000000004</v>
      </c>
    </row>
    <row r="55" spans="1:30" x14ac:dyDescent="0.3">
      <c r="A55" s="55"/>
      <c r="B55" s="11"/>
      <c r="C55" s="11" t="s">
        <v>192</v>
      </c>
      <c r="D55" s="11"/>
      <c r="E55" s="162" t="s">
        <v>242</v>
      </c>
      <c r="F55" s="11">
        <v>0</v>
      </c>
      <c r="G55" s="165">
        <f t="shared" si="26"/>
        <v>0</v>
      </c>
      <c r="H55" s="165">
        <v>0</v>
      </c>
      <c r="I55" s="165">
        <f t="shared" si="27"/>
        <v>0</v>
      </c>
      <c r="J55" s="11">
        <v>0</v>
      </c>
      <c r="L55" s="11">
        <v>0</v>
      </c>
      <c r="M55" s="165">
        <v>0</v>
      </c>
      <c r="N55" s="165">
        <f t="shared" si="28"/>
        <v>0</v>
      </c>
      <c r="O55" s="11" t="s">
        <v>191</v>
      </c>
      <c r="P55" s="11" t="s">
        <v>191</v>
      </c>
      <c r="Q55" s="11" t="s">
        <v>191</v>
      </c>
      <c r="R55" s="11" t="s">
        <v>191</v>
      </c>
      <c r="S55" s="11" t="s">
        <v>191</v>
      </c>
      <c r="T55" s="11" t="s">
        <v>191</v>
      </c>
      <c r="V55" s="11">
        <v>0</v>
      </c>
      <c r="W55" s="165">
        <v>0</v>
      </c>
      <c r="X55" s="165">
        <v>0</v>
      </c>
      <c r="Y55" s="11">
        <v>0</v>
      </c>
      <c r="Z55" s="165">
        <v>0</v>
      </c>
      <c r="AA55" s="165">
        <v>0</v>
      </c>
      <c r="AB55" s="11">
        <v>0</v>
      </c>
      <c r="AC55" s="165">
        <v>0</v>
      </c>
      <c r="AD55" s="165">
        <f t="shared" si="30"/>
        <v>0</v>
      </c>
    </row>
    <row r="56" spans="1:30" x14ac:dyDescent="0.3">
      <c r="A56" s="55"/>
      <c r="B56" s="11"/>
      <c r="C56" s="11" t="s">
        <v>192</v>
      </c>
      <c r="D56" s="11"/>
      <c r="E56" s="162" t="s">
        <v>243</v>
      </c>
      <c r="F56" s="11">
        <v>0</v>
      </c>
      <c r="G56" s="165">
        <f t="shared" si="26"/>
        <v>0</v>
      </c>
      <c r="H56" s="165">
        <v>0</v>
      </c>
      <c r="I56" s="165">
        <f t="shared" si="27"/>
        <v>0</v>
      </c>
      <c r="J56" s="11">
        <v>0</v>
      </c>
      <c r="L56" s="11">
        <v>0</v>
      </c>
      <c r="M56" s="165">
        <v>0</v>
      </c>
      <c r="N56" s="165">
        <f t="shared" si="28"/>
        <v>0</v>
      </c>
      <c r="O56" s="11" t="s">
        <v>191</v>
      </c>
      <c r="P56" s="11" t="s">
        <v>191</v>
      </c>
      <c r="Q56" s="11" t="s">
        <v>191</v>
      </c>
      <c r="R56" s="11" t="s">
        <v>191</v>
      </c>
      <c r="S56" s="11" t="s">
        <v>191</v>
      </c>
      <c r="T56" s="11" t="s">
        <v>191</v>
      </c>
      <c r="V56" s="11">
        <v>0</v>
      </c>
      <c r="W56" s="165">
        <v>0</v>
      </c>
      <c r="X56" s="165">
        <v>0</v>
      </c>
      <c r="Y56" s="11">
        <v>0</v>
      </c>
      <c r="Z56" s="165">
        <v>0</v>
      </c>
      <c r="AA56" s="165">
        <v>0</v>
      </c>
      <c r="AB56" s="11">
        <v>95</v>
      </c>
      <c r="AC56" s="165">
        <v>2443.46</v>
      </c>
      <c r="AD56" s="165">
        <f t="shared" si="30"/>
        <v>25.720631578947369</v>
      </c>
    </row>
    <row r="57" spans="1:30" x14ac:dyDescent="0.3">
      <c r="A57" s="55"/>
      <c r="B57" s="11"/>
      <c r="C57" s="11" t="s">
        <v>192</v>
      </c>
      <c r="D57" s="11"/>
      <c r="E57" s="162" t="s">
        <v>244</v>
      </c>
      <c r="F57" s="11">
        <v>0</v>
      </c>
      <c r="G57" s="165">
        <f t="shared" si="26"/>
        <v>0</v>
      </c>
      <c r="H57" s="165">
        <v>0</v>
      </c>
      <c r="I57" s="165">
        <f t="shared" si="27"/>
        <v>0</v>
      </c>
      <c r="J57" s="11">
        <v>0</v>
      </c>
      <c r="L57" s="11">
        <v>0</v>
      </c>
      <c r="M57" s="165">
        <v>0</v>
      </c>
      <c r="N57" s="165">
        <f t="shared" si="28"/>
        <v>0</v>
      </c>
      <c r="O57" s="11" t="s">
        <v>191</v>
      </c>
      <c r="P57" s="11" t="s">
        <v>191</v>
      </c>
      <c r="Q57" s="11" t="s">
        <v>191</v>
      </c>
      <c r="R57" s="11" t="s">
        <v>191</v>
      </c>
      <c r="S57" s="11" t="s">
        <v>191</v>
      </c>
      <c r="T57" s="11" t="s">
        <v>191</v>
      </c>
      <c r="V57" s="11">
        <v>0</v>
      </c>
      <c r="W57" s="165">
        <v>0</v>
      </c>
      <c r="X57" s="165">
        <v>0</v>
      </c>
      <c r="Y57" s="11">
        <v>0</v>
      </c>
      <c r="Z57" s="165">
        <v>0</v>
      </c>
      <c r="AA57" s="165">
        <v>0</v>
      </c>
      <c r="AB57" s="11">
        <v>4</v>
      </c>
      <c r="AC57" s="165">
        <v>88.2</v>
      </c>
      <c r="AD57" s="165">
        <f t="shared" si="30"/>
        <v>22.05</v>
      </c>
    </row>
    <row r="58" spans="1:30" ht="15" thickBot="1" x14ac:dyDescent="0.3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ht="15" thickBot="1" x14ac:dyDescent="0.35">
      <c r="A59" s="55"/>
      <c r="B59" s="93" t="s">
        <v>124</v>
      </c>
      <c r="C59" s="100"/>
      <c r="D59" s="100"/>
      <c r="E59" s="100"/>
      <c r="F59" s="178">
        <v>0</v>
      </c>
      <c r="G59" s="168">
        <v>0</v>
      </c>
      <c r="H59" s="208">
        <v>0</v>
      </c>
      <c r="I59" s="168">
        <v>0</v>
      </c>
      <c r="J59" s="213">
        <v>0</v>
      </c>
      <c r="L59" s="214">
        <v>0</v>
      </c>
      <c r="M59" s="208">
        <v>0</v>
      </c>
      <c r="N59" s="168">
        <v>0</v>
      </c>
      <c r="O59" s="95" t="s">
        <v>191</v>
      </c>
      <c r="P59" s="95" t="s">
        <v>191</v>
      </c>
      <c r="Q59" s="99" t="s">
        <v>191</v>
      </c>
      <c r="R59" s="95" t="s">
        <v>191</v>
      </c>
      <c r="S59" s="95" t="s">
        <v>191</v>
      </c>
      <c r="T59" s="99" t="s">
        <v>191</v>
      </c>
      <c r="V59" s="214">
        <v>0</v>
      </c>
      <c r="W59" s="208">
        <v>0</v>
      </c>
      <c r="X59" s="168">
        <v>0</v>
      </c>
      <c r="Y59" s="178">
        <v>0</v>
      </c>
      <c r="Z59" s="208">
        <v>0</v>
      </c>
      <c r="AA59" s="168">
        <v>0</v>
      </c>
      <c r="AB59" s="178">
        <f>SUM(AB49:AB58)</f>
        <v>124</v>
      </c>
      <c r="AC59" s="208">
        <f>SUM(AC49:AC58)</f>
        <v>5468.13</v>
      </c>
      <c r="AD59" s="215">
        <f>IFERROR(AVERAGEIF(AD49:AD57,"&gt;0"),0)</f>
        <v>66.557158834586474</v>
      </c>
    </row>
    <row r="60" spans="1:30" s="4" customFormat="1" ht="13.2" x14ac:dyDescent="0.25">
      <c r="L60" s="50"/>
      <c r="V60" s="50"/>
    </row>
    <row r="61" spans="1:30" ht="66" x14ac:dyDescent="0.3">
      <c r="A61" s="55" t="str">
        <f>A24</f>
        <v>July, 2022</v>
      </c>
      <c r="B61" s="56" t="s">
        <v>142</v>
      </c>
      <c r="C61" s="56" t="s">
        <v>16</v>
      </c>
      <c r="D61" s="56" t="s">
        <v>104</v>
      </c>
      <c r="E61" s="56" t="s">
        <v>17</v>
      </c>
      <c r="F61" s="69" t="s">
        <v>35</v>
      </c>
      <c r="G61" s="69" t="s">
        <v>110</v>
      </c>
      <c r="H61" s="69" t="s">
        <v>126</v>
      </c>
      <c r="I61" s="69" t="s">
        <v>36</v>
      </c>
      <c r="J61" s="69" t="s">
        <v>127</v>
      </c>
      <c r="K61" s="71"/>
      <c r="L61" s="69" t="s">
        <v>37</v>
      </c>
      <c r="M61" s="69" t="s">
        <v>38</v>
      </c>
      <c r="N61" s="69" t="s">
        <v>148</v>
      </c>
      <c r="O61" s="69" t="s">
        <v>131</v>
      </c>
      <c r="P61" s="69" t="s">
        <v>39</v>
      </c>
      <c r="Q61" s="69" t="s">
        <v>138</v>
      </c>
      <c r="R61" s="57" t="s">
        <v>40</v>
      </c>
      <c r="S61" s="57" t="s">
        <v>41</v>
      </c>
      <c r="T61" s="57" t="s">
        <v>149</v>
      </c>
      <c r="U61" s="72"/>
      <c r="V61" s="57" t="s">
        <v>42</v>
      </c>
      <c r="W61" s="57" t="s">
        <v>43</v>
      </c>
      <c r="X61" s="57" t="s">
        <v>139</v>
      </c>
      <c r="Y61" s="57" t="s">
        <v>44</v>
      </c>
      <c r="Z61" s="57" t="s">
        <v>45</v>
      </c>
      <c r="AA61" s="57" t="s">
        <v>140</v>
      </c>
      <c r="AB61" s="57" t="s">
        <v>121</v>
      </c>
      <c r="AC61" s="57" t="s">
        <v>122</v>
      </c>
      <c r="AD61" s="57" t="s">
        <v>141</v>
      </c>
    </row>
    <row r="62" spans="1:30" x14ac:dyDescent="0.3">
      <c r="A62" s="55"/>
      <c r="B62" s="11"/>
      <c r="C62" s="11" t="s">
        <v>192</v>
      </c>
      <c r="D62" s="11"/>
      <c r="E62" s="162">
        <v>0</v>
      </c>
      <c r="F62" s="11">
        <v>0</v>
      </c>
      <c r="G62" s="166">
        <f>ROUND(IFERROR(I62/J62,0),2)</f>
        <v>0</v>
      </c>
      <c r="H62" s="166">
        <v>0</v>
      </c>
      <c r="I62" s="166">
        <f>IFERROR(H62/F62,0)</f>
        <v>0</v>
      </c>
      <c r="J62" s="11">
        <v>0</v>
      </c>
      <c r="L62" s="11">
        <v>0</v>
      </c>
      <c r="M62" s="166">
        <v>0</v>
      </c>
      <c r="N62" s="216">
        <f t="shared" ref="N62:N68" si="31">IFERROR(M62/L62,0)</f>
        <v>0</v>
      </c>
      <c r="O62" s="11" t="s">
        <v>191</v>
      </c>
      <c r="P62" s="11" t="s">
        <v>191</v>
      </c>
      <c r="Q62" s="11" t="s">
        <v>191</v>
      </c>
      <c r="R62" s="11" t="s">
        <v>191</v>
      </c>
      <c r="S62" s="11" t="s">
        <v>191</v>
      </c>
      <c r="T62" s="11" t="s">
        <v>191</v>
      </c>
      <c r="V62" s="11">
        <v>0</v>
      </c>
      <c r="W62" s="166">
        <v>0</v>
      </c>
      <c r="X62" s="166">
        <v>0</v>
      </c>
      <c r="Y62" s="11">
        <v>0</v>
      </c>
      <c r="Z62" s="166">
        <v>0</v>
      </c>
      <c r="AA62" s="166">
        <v>0</v>
      </c>
      <c r="AB62" s="11">
        <v>2</v>
      </c>
      <c r="AC62" s="166">
        <v>44.89</v>
      </c>
      <c r="AD62" s="166">
        <f>IFERROR(AC62/AB62,0)</f>
        <v>22.445</v>
      </c>
    </row>
    <row r="63" spans="1:30" x14ac:dyDescent="0.3">
      <c r="A63" s="55"/>
      <c r="B63" s="11"/>
      <c r="C63" s="11" t="s">
        <v>192</v>
      </c>
      <c r="D63" s="11"/>
      <c r="E63" s="11" t="s">
        <v>238</v>
      </c>
      <c r="F63" s="11">
        <v>0</v>
      </c>
      <c r="G63" s="165">
        <f t="shared" ref="G63:G68" si="32">ROUND(IFERROR(I63/J63,0),2)</f>
        <v>0</v>
      </c>
      <c r="H63" s="165">
        <v>0</v>
      </c>
      <c r="I63" s="165">
        <f t="shared" ref="I63:I68" si="33">IFERROR(H63/F63,0)</f>
        <v>0</v>
      </c>
      <c r="J63" s="11">
        <v>0</v>
      </c>
      <c r="L63" s="11">
        <v>0</v>
      </c>
      <c r="M63" s="165">
        <v>0</v>
      </c>
      <c r="N63" s="165">
        <f t="shared" si="31"/>
        <v>0</v>
      </c>
      <c r="O63" s="11" t="s">
        <v>191</v>
      </c>
      <c r="P63" s="11" t="s">
        <v>191</v>
      </c>
      <c r="Q63" s="11" t="s">
        <v>191</v>
      </c>
      <c r="R63" s="11" t="s">
        <v>191</v>
      </c>
      <c r="S63" s="11" t="s">
        <v>191</v>
      </c>
      <c r="T63" s="11" t="s">
        <v>191</v>
      </c>
      <c r="V63" s="11">
        <v>0</v>
      </c>
      <c r="W63" s="165">
        <v>0</v>
      </c>
      <c r="X63" s="165">
        <v>0</v>
      </c>
      <c r="Y63" s="11">
        <v>0</v>
      </c>
      <c r="Z63" s="165">
        <v>0</v>
      </c>
      <c r="AA63" s="165">
        <v>0</v>
      </c>
      <c r="AB63" s="11">
        <v>12</v>
      </c>
      <c r="AC63" s="165">
        <v>171.51</v>
      </c>
      <c r="AD63" s="165">
        <f t="shared" ref="AD63:AD68" si="34">IFERROR(AC63/AB63,0)</f>
        <v>14.292499999999999</v>
      </c>
    </row>
    <row r="64" spans="1:30" x14ac:dyDescent="0.3">
      <c r="A64" s="55"/>
      <c r="B64" s="11"/>
      <c r="C64" s="11" t="s">
        <v>192</v>
      </c>
      <c r="D64" s="11"/>
      <c r="E64" s="162" t="s">
        <v>239</v>
      </c>
      <c r="F64" s="11">
        <v>0</v>
      </c>
      <c r="G64" s="165">
        <f t="shared" si="32"/>
        <v>0</v>
      </c>
      <c r="H64" s="165">
        <v>0</v>
      </c>
      <c r="I64" s="165">
        <f t="shared" si="33"/>
        <v>0</v>
      </c>
      <c r="J64" s="11">
        <v>0</v>
      </c>
      <c r="L64" s="11">
        <v>0</v>
      </c>
      <c r="M64" s="165">
        <v>0</v>
      </c>
      <c r="N64" s="165">
        <f t="shared" si="31"/>
        <v>0</v>
      </c>
      <c r="O64" s="11" t="s">
        <v>191</v>
      </c>
      <c r="P64" s="11" t="s">
        <v>191</v>
      </c>
      <c r="Q64" s="11" t="s">
        <v>191</v>
      </c>
      <c r="R64" s="11" t="s">
        <v>191</v>
      </c>
      <c r="S64" s="11" t="s">
        <v>191</v>
      </c>
      <c r="T64" s="11" t="s">
        <v>191</v>
      </c>
      <c r="V64" s="11">
        <v>0</v>
      </c>
      <c r="W64" s="165">
        <v>0</v>
      </c>
      <c r="X64" s="165">
        <v>0</v>
      </c>
      <c r="Y64" s="11">
        <v>0</v>
      </c>
      <c r="Z64" s="165">
        <v>0</v>
      </c>
      <c r="AA64" s="165">
        <v>0</v>
      </c>
      <c r="AB64" s="11">
        <v>2</v>
      </c>
      <c r="AC64" s="165">
        <v>3356.93</v>
      </c>
      <c r="AD64" s="165">
        <f t="shared" si="34"/>
        <v>1678.4649999999999</v>
      </c>
    </row>
    <row r="65" spans="1:30" x14ac:dyDescent="0.3">
      <c r="A65" s="55"/>
      <c r="B65" s="11"/>
      <c r="C65" s="11" t="s">
        <v>192</v>
      </c>
      <c r="D65" s="11"/>
      <c r="E65" s="11" t="s">
        <v>240</v>
      </c>
      <c r="F65" s="11">
        <v>0</v>
      </c>
      <c r="G65" s="165">
        <f t="shared" si="32"/>
        <v>0</v>
      </c>
      <c r="H65" s="165">
        <v>0</v>
      </c>
      <c r="I65" s="165">
        <f t="shared" si="33"/>
        <v>0</v>
      </c>
      <c r="J65" s="11">
        <v>0</v>
      </c>
      <c r="L65" s="11">
        <v>0</v>
      </c>
      <c r="M65" s="165">
        <v>0</v>
      </c>
      <c r="N65" s="165">
        <f t="shared" si="31"/>
        <v>0</v>
      </c>
      <c r="O65" s="11" t="s">
        <v>191</v>
      </c>
      <c r="P65" s="11" t="s">
        <v>191</v>
      </c>
      <c r="Q65" s="11" t="s">
        <v>191</v>
      </c>
      <c r="R65" s="11" t="s">
        <v>191</v>
      </c>
      <c r="S65" s="11" t="s">
        <v>191</v>
      </c>
      <c r="T65" s="11" t="s">
        <v>191</v>
      </c>
      <c r="V65" s="11">
        <v>0</v>
      </c>
      <c r="W65" s="165">
        <v>0</v>
      </c>
      <c r="X65" s="165">
        <v>0</v>
      </c>
      <c r="Y65" s="11">
        <v>0</v>
      </c>
      <c r="Z65" s="165">
        <v>0</v>
      </c>
      <c r="AA65" s="165">
        <v>0</v>
      </c>
      <c r="AB65" s="11">
        <v>0</v>
      </c>
      <c r="AC65" s="165">
        <v>0</v>
      </c>
      <c r="AD65" s="165">
        <f t="shared" si="34"/>
        <v>0</v>
      </c>
    </row>
    <row r="66" spans="1:30" x14ac:dyDescent="0.3">
      <c r="A66" s="55"/>
      <c r="B66" s="11"/>
      <c r="C66" s="11" t="s">
        <v>192</v>
      </c>
      <c r="D66" s="11"/>
      <c r="E66" s="11" t="s">
        <v>242</v>
      </c>
      <c r="F66" s="11">
        <v>0</v>
      </c>
      <c r="G66" s="165">
        <f t="shared" ref="G66" si="35">ROUND(IFERROR(I66/J66,0),2)</f>
        <v>0</v>
      </c>
      <c r="H66" s="165">
        <v>0</v>
      </c>
      <c r="I66" s="165">
        <f t="shared" ref="I66" si="36">IFERROR(H66/F66,0)</f>
        <v>0</v>
      </c>
      <c r="J66" s="11">
        <v>0</v>
      </c>
      <c r="L66" s="11">
        <v>0</v>
      </c>
      <c r="M66" s="165">
        <v>0</v>
      </c>
      <c r="N66" s="165">
        <f t="shared" ref="N66" si="37">IFERROR(M66/L66,0)</f>
        <v>0</v>
      </c>
      <c r="O66" s="11" t="s">
        <v>191</v>
      </c>
      <c r="P66" s="11" t="s">
        <v>191</v>
      </c>
      <c r="Q66" s="11" t="s">
        <v>191</v>
      </c>
      <c r="R66" s="11" t="s">
        <v>191</v>
      </c>
      <c r="S66" s="11" t="s">
        <v>191</v>
      </c>
      <c r="T66" s="11" t="s">
        <v>191</v>
      </c>
      <c r="V66" s="11">
        <v>0</v>
      </c>
      <c r="W66" s="165">
        <v>0</v>
      </c>
      <c r="X66" s="165">
        <v>0</v>
      </c>
      <c r="Y66" s="11">
        <v>0</v>
      </c>
      <c r="Z66" s="165">
        <v>0</v>
      </c>
      <c r="AA66" s="165">
        <v>0</v>
      </c>
      <c r="AB66" s="11">
        <v>0</v>
      </c>
      <c r="AC66" s="165">
        <v>0</v>
      </c>
      <c r="AD66" s="165">
        <f t="shared" ref="AD66" si="38">IFERROR(AC66/AB66,0)</f>
        <v>0</v>
      </c>
    </row>
    <row r="67" spans="1:30" x14ac:dyDescent="0.3">
      <c r="A67" s="55"/>
      <c r="B67" s="11"/>
      <c r="C67" s="11" t="s">
        <v>192</v>
      </c>
      <c r="D67" s="11"/>
      <c r="E67" s="11" t="s">
        <v>243</v>
      </c>
      <c r="F67" s="11">
        <v>0</v>
      </c>
      <c r="G67" s="165">
        <f t="shared" si="32"/>
        <v>0</v>
      </c>
      <c r="H67" s="165">
        <v>0</v>
      </c>
      <c r="I67" s="165">
        <f t="shared" si="33"/>
        <v>0</v>
      </c>
      <c r="J67" s="11">
        <v>0</v>
      </c>
      <c r="L67" s="11">
        <v>0</v>
      </c>
      <c r="M67" s="165">
        <v>0</v>
      </c>
      <c r="N67" s="165">
        <f t="shared" si="31"/>
        <v>0</v>
      </c>
      <c r="O67" s="11" t="s">
        <v>191</v>
      </c>
      <c r="P67" s="11" t="s">
        <v>191</v>
      </c>
      <c r="Q67" s="11" t="s">
        <v>191</v>
      </c>
      <c r="R67" s="11" t="s">
        <v>191</v>
      </c>
      <c r="S67" s="11" t="s">
        <v>191</v>
      </c>
      <c r="T67" s="11" t="s">
        <v>191</v>
      </c>
      <c r="V67" s="11">
        <v>0</v>
      </c>
      <c r="W67" s="165">
        <v>0</v>
      </c>
      <c r="X67" s="165">
        <v>0</v>
      </c>
      <c r="Y67" s="11">
        <v>0</v>
      </c>
      <c r="Z67" s="165">
        <v>0</v>
      </c>
      <c r="AA67" s="165">
        <v>0</v>
      </c>
      <c r="AB67" s="11">
        <v>115</v>
      </c>
      <c r="AC67" s="165">
        <v>5997.76</v>
      </c>
      <c r="AD67" s="165">
        <f t="shared" si="34"/>
        <v>52.154434782608696</v>
      </c>
    </row>
    <row r="68" spans="1:30" x14ac:dyDescent="0.3">
      <c r="A68" s="55"/>
      <c r="B68" s="11"/>
      <c r="C68" s="11" t="s">
        <v>192</v>
      </c>
      <c r="D68" s="11"/>
      <c r="E68" s="11" t="s">
        <v>244</v>
      </c>
      <c r="F68" s="11">
        <v>0</v>
      </c>
      <c r="G68" s="165">
        <f t="shared" si="32"/>
        <v>0</v>
      </c>
      <c r="H68" s="165">
        <v>0</v>
      </c>
      <c r="I68" s="165">
        <f t="shared" si="33"/>
        <v>0</v>
      </c>
      <c r="J68" s="11">
        <v>0</v>
      </c>
      <c r="L68" s="11">
        <v>0</v>
      </c>
      <c r="M68" s="165">
        <v>0</v>
      </c>
      <c r="N68" s="165">
        <f t="shared" si="31"/>
        <v>0</v>
      </c>
      <c r="O68" s="11" t="s">
        <v>191</v>
      </c>
      <c r="P68" s="11" t="s">
        <v>191</v>
      </c>
      <c r="Q68" s="11" t="s">
        <v>191</v>
      </c>
      <c r="R68" s="11" t="s">
        <v>191</v>
      </c>
      <c r="S68" s="11" t="s">
        <v>191</v>
      </c>
      <c r="T68" s="11" t="s">
        <v>191</v>
      </c>
      <c r="V68" s="11">
        <v>0</v>
      </c>
      <c r="W68" s="165">
        <v>0</v>
      </c>
      <c r="X68" s="165">
        <v>0</v>
      </c>
      <c r="Y68" s="11">
        <v>0</v>
      </c>
      <c r="Z68" s="165">
        <v>0</v>
      </c>
      <c r="AA68" s="165">
        <v>0</v>
      </c>
      <c r="AB68" s="11">
        <v>6</v>
      </c>
      <c r="AC68" s="165">
        <v>303.36</v>
      </c>
      <c r="AD68" s="165">
        <f t="shared" si="34"/>
        <v>50.56</v>
      </c>
    </row>
    <row r="69" spans="1:30" ht="15" thickBot="1" x14ac:dyDescent="0.3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
      <c r="B70" s="93" t="s">
        <v>124</v>
      </c>
      <c r="C70" s="100"/>
      <c r="D70" s="100"/>
      <c r="E70" s="100"/>
      <c r="F70" s="178">
        <v>0</v>
      </c>
      <c r="G70" s="168">
        <v>0</v>
      </c>
      <c r="H70" s="208">
        <v>0</v>
      </c>
      <c r="I70" s="168">
        <v>0</v>
      </c>
      <c r="J70" s="213">
        <v>0</v>
      </c>
      <c r="L70" s="214">
        <v>0</v>
      </c>
      <c r="M70" s="208">
        <v>0</v>
      </c>
      <c r="N70" s="168">
        <v>0</v>
      </c>
      <c r="O70" s="95" t="s">
        <v>191</v>
      </c>
      <c r="P70" s="95" t="s">
        <v>191</v>
      </c>
      <c r="Q70" s="99" t="s">
        <v>191</v>
      </c>
      <c r="R70" s="95" t="s">
        <v>191</v>
      </c>
      <c r="S70" s="95" t="s">
        <v>191</v>
      </c>
      <c r="T70" s="99" t="s">
        <v>191</v>
      </c>
      <c r="V70" s="214">
        <v>0</v>
      </c>
      <c r="W70" s="208">
        <v>0</v>
      </c>
      <c r="X70" s="168">
        <v>0</v>
      </c>
      <c r="Y70" s="178">
        <v>0</v>
      </c>
      <c r="Z70" s="208">
        <v>0</v>
      </c>
      <c r="AA70" s="168">
        <v>0</v>
      </c>
      <c r="AB70" s="178">
        <f>SUM(AB62:AB68)</f>
        <v>137</v>
      </c>
      <c r="AC70" s="208">
        <f>SUM(AC62:AC68)</f>
        <v>9874.4500000000007</v>
      </c>
      <c r="AD70" s="215">
        <f>AVERAGEIF(AD62:AD68,"&gt;0")</f>
        <v>363.58338695652168</v>
      </c>
    </row>
    <row r="71" spans="1:30" s="4" customFormat="1" ht="13.2" x14ac:dyDescent="0.25">
      <c r="A71" s="55"/>
      <c r="L71" s="50"/>
      <c r="V71" s="50"/>
    </row>
    <row r="72" spans="1:30" ht="66" x14ac:dyDescent="0.3">
      <c r="A72" s="55" t="str">
        <f>A35</f>
        <v>July, 2019</v>
      </c>
      <c r="B72" s="56" t="s">
        <v>142</v>
      </c>
      <c r="C72" s="56" t="s">
        <v>16</v>
      </c>
      <c r="D72" s="56" t="s">
        <v>104</v>
      </c>
      <c r="E72" s="56" t="s">
        <v>17</v>
      </c>
      <c r="F72" s="69" t="s">
        <v>35</v>
      </c>
      <c r="G72" s="69" t="s">
        <v>110</v>
      </c>
      <c r="H72" s="69" t="s">
        <v>126</v>
      </c>
      <c r="I72" s="69" t="s">
        <v>36</v>
      </c>
      <c r="J72" s="69" t="s">
        <v>127</v>
      </c>
      <c r="K72" s="71"/>
      <c r="L72" s="69" t="s">
        <v>37</v>
      </c>
      <c r="M72" s="69" t="s">
        <v>38</v>
      </c>
      <c r="N72" s="69" t="s">
        <v>148</v>
      </c>
      <c r="O72" s="69" t="s">
        <v>131</v>
      </c>
      <c r="P72" s="69" t="s">
        <v>39</v>
      </c>
      <c r="Q72" s="69" t="s">
        <v>138</v>
      </c>
      <c r="R72" s="57" t="s">
        <v>40</v>
      </c>
      <c r="S72" s="57" t="s">
        <v>41</v>
      </c>
      <c r="T72" s="57" t="s">
        <v>149</v>
      </c>
      <c r="U72" s="72"/>
      <c r="V72" s="57" t="s">
        <v>42</v>
      </c>
      <c r="W72" s="57" t="s">
        <v>43</v>
      </c>
      <c r="X72" s="57" t="s">
        <v>139</v>
      </c>
      <c r="Y72" s="57" t="s">
        <v>44</v>
      </c>
      <c r="Z72" s="57" t="s">
        <v>45</v>
      </c>
      <c r="AA72" s="57" t="s">
        <v>140</v>
      </c>
      <c r="AB72" s="57" t="s">
        <v>121</v>
      </c>
      <c r="AC72" s="57" t="s">
        <v>122</v>
      </c>
      <c r="AD72" s="57" t="s">
        <v>141</v>
      </c>
    </row>
    <row r="73" spans="1:30" x14ac:dyDescent="0.3">
      <c r="A73" s="55"/>
      <c r="B73" s="11"/>
      <c r="C73" s="11" t="s">
        <v>192</v>
      </c>
      <c r="D73" s="11"/>
      <c r="E73" s="162">
        <v>0</v>
      </c>
      <c r="F73" s="11">
        <v>0</v>
      </c>
      <c r="G73" s="166">
        <f>ROUND(IFERROR(I73/J73,0),2)</f>
        <v>0</v>
      </c>
      <c r="H73" s="166">
        <v>0</v>
      </c>
      <c r="I73" s="166">
        <f>IFERROR(H73/F73,0)</f>
        <v>0</v>
      </c>
      <c r="J73" s="11">
        <v>0</v>
      </c>
      <c r="L73" s="11">
        <v>0</v>
      </c>
      <c r="M73" s="166">
        <v>0</v>
      </c>
      <c r="N73" s="216">
        <f t="shared" ref="N73:N81" si="39">IFERROR(M73/L73,0)</f>
        <v>0</v>
      </c>
      <c r="O73" s="11" t="s">
        <v>191</v>
      </c>
      <c r="P73" s="11" t="s">
        <v>191</v>
      </c>
      <c r="Q73" s="11" t="s">
        <v>191</v>
      </c>
      <c r="R73" s="11" t="s">
        <v>191</v>
      </c>
      <c r="S73" s="11" t="s">
        <v>191</v>
      </c>
      <c r="T73" s="11" t="s">
        <v>191</v>
      </c>
      <c r="V73" s="11">
        <v>0</v>
      </c>
      <c r="W73" s="166">
        <v>0</v>
      </c>
      <c r="X73" s="216">
        <f t="shared" ref="X73:X81" si="40">IFERROR(W73/V73,0)</f>
        <v>0</v>
      </c>
      <c r="Y73" s="11">
        <v>0</v>
      </c>
      <c r="Z73" s="166">
        <v>0</v>
      </c>
      <c r="AA73" s="166">
        <v>0</v>
      </c>
      <c r="AB73" s="11">
        <v>0</v>
      </c>
      <c r="AC73" s="166">
        <v>0</v>
      </c>
      <c r="AD73" s="166">
        <f>IFERROR(AC73/AB73,0)</f>
        <v>0</v>
      </c>
    </row>
    <row r="74" spans="1:30" x14ac:dyDescent="0.3">
      <c r="A74" s="55"/>
      <c r="B74" s="11"/>
      <c r="C74" s="11" t="s">
        <v>192</v>
      </c>
      <c r="D74" s="11"/>
      <c r="E74" s="11" t="s">
        <v>233</v>
      </c>
      <c r="F74" s="11">
        <v>0</v>
      </c>
      <c r="G74" s="165">
        <f t="shared" ref="G74:G81" si="41">ROUND(IFERROR(I74/J74,0),2)</f>
        <v>0</v>
      </c>
      <c r="H74" s="165">
        <v>0</v>
      </c>
      <c r="I74" s="165">
        <f t="shared" ref="I74:I81" si="42">IFERROR(H74/F74,0)</f>
        <v>0</v>
      </c>
      <c r="J74" s="11">
        <v>0</v>
      </c>
      <c r="L74" s="11">
        <v>0</v>
      </c>
      <c r="M74" s="165">
        <v>0</v>
      </c>
      <c r="N74" s="165">
        <f t="shared" si="39"/>
        <v>0</v>
      </c>
      <c r="O74" s="11" t="s">
        <v>191</v>
      </c>
      <c r="P74" s="11" t="s">
        <v>191</v>
      </c>
      <c r="Q74" s="11" t="s">
        <v>191</v>
      </c>
      <c r="R74" s="11" t="s">
        <v>191</v>
      </c>
      <c r="S74" s="11" t="s">
        <v>191</v>
      </c>
      <c r="T74" s="11" t="s">
        <v>191</v>
      </c>
      <c r="V74" s="11">
        <v>0</v>
      </c>
      <c r="W74" s="165">
        <v>0</v>
      </c>
      <c r="X74" s="165">
        <f t="shared" si="40"/>
        <v>0</v>
      </c>
      <c r="Y74" s="11">
        <v>0</v>
      </c>
      <c r="Z74" s="165">
        <v>0</v>
      </c>
      <c r="AA74" s="165">
        <v>0</v>
      </c>
      <c r="AB74" s="11">
        <v>0</v>
      </c>
      <c r="AC74" s="165">
        <v>0</v>
      </c>
      <c r="AD74" s="165">
        <f>IFERROR(AC74/AB74,0)</f>
        <v>0</v>
      </c>
    </row>
    <row r="75" spans="1:30" x14ac:dyDescent="0.3">
      <c r="A75" s="55"/>
      <c r="B75" s="11"/>
      <c r="C75" s="11" t="s">
        <v>192</v>
      </c>
      <c r="D75" s="11"/>
      <c r="E75" s="11" t="s">
        <v>238</v>
      </c>
      <c r="F75" s="11">
        <v>0</v>
      </c>
      <c r="G75" s="165">
        <f t="shared" ref="G75:G77" si="43">ROUND(IFERROR(I75/J75,0),2)</f>
        <v>0</v>
      </c>
      <c r="H75" s="165">
        <v>0</v>
      </c>
      <c r="I75" s="165">
        <f t="shared" ref="I75:I77" si="44">IFERROR(H75/F75,0)</f>
        <v>0</v>
      </c>
      <c r="J75" s="11">
        <v>0</v>
      </c>
      <c r="L75" s="11">
        <v>0</v>
      </c>
      <c r="M75" s="165">
        <v>0</v>
      </c>
      <c r="N75" s="165">
        <f t="shared" ref="N75:N77" si="45">IFERROR(M75/L75,0)</f>
        <v>0</v>
      </c>
      <c r="O75" s="11" t="s">
        <v>191</v>
      </c>
      <c r="P75" s="11" t="s">
        <v>191</v>
      </c>
      <c r="Q75" s="11" t="s">
        <v>191</v>
      </c>
      <c r="R75" s="11" t="s">
        <v>191</v>
      </c>
      <c r="S75" s="11" t="s">
        <v>191</v>
      </c>
      <c r="T75" s="11" t="s">
        <v>191</v>
      </c>
      <c r="V75" s="11">
        <v>0</v>
      </c>
      <c r="W75" s="165">
        <v>0</v>
      </c>
      <c r="X75" s="165">
        <f t="shared" ref="X75:X77" si="46">IFERROR(W75/V75,0)</f>
        <v>0</v>
      </c>
      <c r="Y75" s="11">
        <v>0</v>
      </c>
      <c r="Z75" s="165">
        <v>0</v>
      </c>
      <c r="AA75" s="165">
        <v>0</v>
      </c>
      <c r="AB75" s="11">
        <v>7</v>
      </c>
      <c r="AC75" s="165">
        <v>833.23</v>
      </c>
      <c r="AD75" s="165">
        <f t="shared" ref="AD75:AD77" si="47">IFERROR(AC75/AB75,0)</f>
        <v>119.03285714285714</v>
      </c>
    </row>
    <row r="76" spans="1:30" x14ac:dyDescent="0.3">
      <c r="A76" s="55"/>
      <c r="B76" s="11"/>
      <c r="C76" s="11" t="s">
        <v>192</v>
      </c>
      <c r="D76" s="11"/>
      <c r="E76" s="11" t="s">
        <v>239</v>
      </c>
      <c r="F76" s="11">
        <v>0</v>
      </c>
      <c r="G76" s="165">
        <f t="shared" si="43"/>
        <v>0</v>
      </c>
      <c r="H76" s="165">
        <v>0</v>
      </c>
      <c r="I76" s="165">
        <f t="shared" si="44"/>
        <v>0</v>
      </c>
      <c r="J76" s="11">
        <v>0</v>
      </c>
      <c r="L76" s="11">
        <v>0</v>
      </c>
      <c r="M76" s="165">
        <v>0</v>
      </c>
      <c r="N76" s="165">
        <f t="shared" si="45"/>
        <v>0</v>
      </c>
      <c r="O76" s="11" t="s">
        <v>191</v>
      </c>
      <c r="P76" s="11" t="s">
        <v>191</v>
      </c>
      <c r="Q76" s="11" t="s">
        <v>191</v>
      </c>
      <c r="R76" s="11" t="s">
        <v>191</v>
      </c>
      <c r="S76" s="11" t="s">
        <v>191</v>
      </c>
      <c r="T76" s="11" t="s">
        <v>191</v>
      </c>
      <c r="V76" s="11">
        <v>0</v>
      </c>
      <c r="W76" s="165">
        <v>0</v>
      </c>
      <c r="X76" s="165">
        <f t="shared" si="46"/>
        <v>0</v>
      </c>
      <c r="Y76" s="11">
        <v>0</v>
      </c>
      <c r="Z76" s="165">
        <v>0</v>
      </c>
      <c r="AA76" s="165">
        <v>0</v>
      </c>
      <c r="AB76" s="11">
        <v>4</v>
      </c>
      <c r="AC76" s="165">
        <v>388.95</v>
      </c>
      <c r="AD76" s="165">
        <f t="shared" si="47"/>
        <v>97.237499999999997</v>
      </c>
    </row>
    <row r="77" spans="1:30" x14ac:dyDescent="0.3">
      <c r="A77" s="55"/>
      <c r="B77" s="11"/>
      <c r="C77" s="11" t="s">
        <v>192</v>
      </c>
      <c r="D77" s="11"/>
      <c r="E77" s="11" t="s">
        <v>240</v>
      </c>
      <c r="F77" s="11">
        <v>0</v>
      </c>
      <c r="G77" s="165">
        <f t="shared" si="43"/>
        <v>0</v>
      </c>
      <c r="H77" s="165">
        <v>0</v>
      </c>
      <c r="I77" s="165">
        <f t="shared" si="44"/>
        <v>0</v>
      </c>
      <c r="J77" s="11">
        <v>0</v>
      </c>
      <c r="L77" s="11">
        <v>0</v>
      </c>
      <c r="M77" s="165">
        <v>0</v>
      </c>
      <c r="N77" s="165">
        <f t="shared" si="45"/>
        <v>0</v>
      </c>
      <c r="O77" s="11" t="s">
        <v>191</v>
      </c>
      <c r="P77" s="11" t="s">
        <v>191</v>
      </c>
      <c r="Q77" s="11" t="s">
        <v>191</v>
      </c>
      <c r="R77" s="11" t="s">
        <v>191</v>
      </c>
      <c r="S77" s="11" t="s">
        <v>191</v>
      </c>
      <c r="T77" s="11" t="s">
        <v>191</v>
      </c>
      <c r="V77" s="11">
        <v>0</v>
      </c>
      <c r="W77" s="165">
        <v>0</v>
      </c>
      <c r="X77" s="165">
        <f t="shared" si="46"/>
        <v>0</v>
      </c>
      <c r="Y77" s="11">
        <v>0</v>
      </c>
      <c r="Z77" s="165">
        <v>0</v>
      </c>
      <c r="AA77" s="165">
        <v>0</v>
      </c>
      <c r="AB77" s="11">
        <v>2</v>
      </c>
      <c r="AC77" s="165">
        <v>29.01</v>
      </c>
      <c r="AD77" s="165">
        <f t="shared" si="47"/>
        <v>14.505000000000001</v>
      </c>
    </row>
    <row r="78" spans="1:30" x14ac:dyDescent="0.3">
      <c r="A78" s="55"/>
      <c r="B78" s="11"/>
      <c r="C78" s="11" t="s">
        <v>192</v>
      </c>
      <c r="D78" s="11"/>
      <c r="E78" s="11" t="s">
        <v>241</v>
      </c>
      <c r="F78" s="11">
        <v>0</v>
      </c>
      <c r="G78" s="165">
        <f t="shared" si="41"/>
        <v>0</v>
      </c>
      <c r="H78" s="165">
        <v>0</v>
      </c>
      <c r="I78" s="165">
        <f t="shared" si="42"/>
        <v>0</v>
      </c>
      <c r="J78" s="11">
        <v>0</v>
      </c>
      <c r="L78" s="11">
        <v>0</v>
      </c>
      <c r="M78" s="165">
        <v>0</v>
      </c>
      <c r="N78" s="165">
        <f t="shared" si="39"/>
        <v>0</v>
      </c>
      <c r="O78" s="11" t="s">
        <v>191</v>
      </c>
      <c r="P78" s="11" t="s">
        <v>191</v>
      </c>
      <c r="Q78" s="11" t="s">
        <v>191</v>
      </c>
      <c r="R78" s="11" t="s">
        <v>191</v>
      </c>
      <c r="S78" s="11" t="s">
        <v>191</v>
      </c>
      <c r="T78" s="11" t="s">
        <v>191</v>
      </c>
      <c r="V78" s="11">
        <v>0</v>
      </c>
      <c r="W78" s="165">
        <v>0</v>
      </c>
      <c r="X78" s="165">
        <f t="shared" si="40"/>
        <v>0</v>
      </c>
      <c r="Y78" s="11">
        <v>0</v>
      </c>
      <c r="Z78" s="165">
        <v>0</v>
      </c>
      <c r="AA78" s="165">
        <v>0</v>
      </c>
      <c r="AB78" s="11">
        <v>1</v>
      </c>
      <c r="AC78" s="165">
        <v>7.46</v>
      </c>
      <c r="AD78" s="165">
        <f t="shared" ref="AD78:AD81" si="48">IFERROR(AC78/AB78,0)</f>
        <v>7.46</v>
      </c>
    </row>
    <row r="79" spans="1:30" x14ac:dyDescent="0.3">
      <c r="A79" s="55"/>
      <c r="B79" s="11"/>
      <c r="C79" s="11" t="s">
        <v>192</v>
      </c>
      <c r="D79" s="11"/>
      <c r="E79" s="11" t="s">
        <v>242</v>
      </c>
      <c r="F79" s="11">
        <v>0</v>
      </c>
      <c r="G79" s="165">
        <f t="shared" ref="G79:G80" si="49">ROUND(IFERROR(I79/J79,0),2)</f>
        <v>0</v>
      </c>
      <c r="H79" s="165"/>
      <c r="I79" s="165">
        <f t="shared" ref="I79:I80" si="50">IFERROR(H79/F79,0)</f>
        <v>0</v>
      </c>
      <c r="J79" s="11">
        <v>0</v>
      </c>
      <c r="L79" s="11">
        <v>0</v>
      </c>
      <c r="M79" s="165">
        <v>0</v>
      </c>
      <c r="N79" s="165">
        <f t="shared" ref="N79:N80" si="51">IFERROR(M79/L79,0)</f>
        <v>0</v>
      </c>
      <c r="O79" s="11" t="s">
        <v>191</v>
      </c>
      <c r="P79" s="11" t="s">
        <v>191</v>
      </c>
      <c r="Q79" s="11" t="s">
        <v>191</v>
      </c>
      <c r="R79" s="11" t="s">
        <v>191</v>
      </c>
      <c r="S79" s="11" t="s">
        <v>191</v>
      </c>
      <c r="T79" s="11" t="s">
        <v>191</v>
      </c>
      <c r="V79" s="11">
        <v>0</v>
      </c>
      <c r="W79" s="165">
        <v>0</v>
      </c>
      <c r="X79" s="165">
        <f t="shared" ref="X79:X80" si="52">IFERROR(W79/V79,0)</f>
        <v>0</v>
      </c>
      <c r="Y79" s="11">
        <v>0</v>
      </c>
      <c r="Z79" s="165">
        <v>0</v>
      </c>
      <c r="AA79" s="165">
        <v>0</v>
      </c>
      <c r="AB79" s="11">
        <v>1</v>
      </c>
      <c r="AC79" s="165">
        <v>7.67</v>
      </c>
      <c r="AD79" s="165">
        <f t="shared" ref="AD79:AD80" si="53">IFERROR(AC79/AB79,0)</f>
        <v>7.67</v>
      </c>
    </row>
    <row r="80" spans="1:30" x14ac:dyDescent="0.3">
      <c r="A80" s="55"/>
      <c r="B80" s="11"/>
      <c r="C80" s="11" t="s">
        <v>192</v>
      </c>
      <c r="D80" s="11"/>
      <c r="E80" s="11" t="s">
        <v>243</v>
      </c>
      <c r="F80" s="11">
        <v>0</v>
      </c>
      <c r="G80" s="165">
        <f t="shared" si="49"/>
        <v>0</v>
      </c>
      <c r="H80" s="165">
        <v>0</v>
      </c>
      <c r="I80" s="165">
        <f t="shared" si="50"/>
        <v>0</v>
      </c>
      <c r="J80" s="11">
        <v>0</v>
      </c>
      <c r="L80" s="11">
        <v>0</v>
      </c>
      <c r="M80" s="165">
        <v>0</v>
      </c>
      <c r="N80" s="165">
        <f t="shared" si="51"/>
        <v>0</v>
      </c>
      <c r="O80" s="11" t="s">
        <v>191</v>
      </c>
      <c r="P80" s="11" t="s">
        <v>191</v>
      </c>
      <c r="Q80" s="11" t="s">
        <v>191</v>
      </c>
      <c r="R80" s="11" t="s">
        <v>191</v>
      </c>
      <c r="S80" s="11" t="s">
        <v>191</v>
      </c>
      <c r="T80" s="11" t="s">
        <v>191</v>
      </c>
      <c r="V80" s="11">
        <v>1</v>
      </c>
      <c r="W80" s="165">
        <v>27.19</v>
      </c>
      <c r="X80" s="165">
        <f t="shared" si="52"/>
        <v>27.19</v>
      </c>
      <c r="Y80" s="11">
        <v>0</v>
      </c>
      <c r="Z80" s="165">
        <v>0</v>
      </c>
      <c r="AA80" s="165">
        <v>0</v>
      </c>
      <c r="AB80" s="11">
        <v>100</v>
      </c>
      <c r="AC80" s="165">
        <v>2204.67</v>
      </c>
      <c r="AD80" s="165">
        <f t="shared" si="53"/>
        <v>22.046700000000001</v>
      </c>
    </row>
    <row r="81" spans="1:30" x14ac:dyDescent="0.3">
      <c r="A81" s="55"/>
      <c r="B81" s="11"/>
      <c r="C81" s="11" t="s">
        <v>192</v>
      </c>
      <c r="D81" s="11"/>
      <c r="E81" s="11" t="s">
        <v>244</v>
      </c>
      <c r="F81" s="11">
        <v>0</v>
      </c>
      <c r="G81" s="165">
        <f t="shared" si="41"/>
        <v>0</v>
      </c>
      <c r="H81" s="165">
        <v>0</v>
      </c>
      <c r="I81" s="165">
        <f t="shared" si="42"/>
        <v>0</v>
      </c>
      <c r="J81" s="11">
        <v>0</v>
      </c>
      <c r="L81" s="11">
        <v>0</v>
      </c>
      <c r="M81" s="165">
        <v>0</v>
      </c>
      <c r="N81" s="165">
        <f t="shared" si="39"/>
        <v>0</v>
      </c>
      <c r="O81" s="11" t="s">
        <v>191</v>
      </c>
      <c r="P81" s="11" t="s">
        <v>191</v>
      </c>
      <c r="Q81" s="11" t="s">
        <v>191</v>
      </c>
      <c r="R81" s="11" t="s">
        <v>191</v>
      </c>
      <c r="S81" s="11" t="s">
        <v>191</v>
      </c>
      <c r="T81" s="11" t="s">
        <v>191</v>
      </c>
      <c r="V81" s="11">
        <v>0</v>
      </c>
      <c r="W81" s="165">
        <v>0</v>
      </c>
      <c r="X81" s="165">
        <f t="shared" si="40"/>
        <v>0</v>
      </c>
      <c r="Y81" s="11">
        <v>0</v>
      </c>
      <c r="Z81" s="165">
        <v>0</v>
      </c>
      <c r="AA81" s="165">
        <v>0</v>
      </c>
      <c r="AB81" s="11">
        <v>10</v>
      </c>
      <c r="AC81" s="165">
        <v>2298.86</v>
      </c>
      <c r="AD81" s="165">
        <f t="shared" si="48"/>
        <v>229.88600000000002</v>
      </c>
    </row>
    <row r="82" spans="1:30" ht="15" thickBot="1" x14ac:dyDescent="0.3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ht="15" thickBot="1" x14ac:dyDescent="0.35">
      <c r="A83" s="55"/>
      <c r="B83" s="153" t="s">
        <v>124</v>
      </c>
      <c r="C83" s="152"/>
      <c r="D83" s="100"/>
      <c r="E83" s="100"/>
      <c r="F83" s="178">
        <v>0</v>
      </c>
      <c r="G83" s="168">
        <v>0</v>
      </c>
      <c r="H83" s="208">
        <v>0</v>
      </c>
      <c r="I83" s="168">
        <v>0</v>
      </c>
      <c r="J83" s="213">
        <v>0</v>
      </c>
      <c r="L83" s="214">
        <v>0</v>
      </c>
      <c r="M83" s="208">
        <v>0</v>
      </c>
      <c r="N83" s="168">
        <v>0</v>
      </c>
      <c r="O83" s="95" t="s">
        <v>191</v>
      </c>
      <c r="P83" s="95" t="s">
        <v>191</v>
      </c>
      <c r="Q83" s="99" t="s">
        <v>191</v>
      </c>
      <c r="R83" s="95" t="s">
        <v>191</v>
      </c>
      <c r="S83" s="95" t="s">
        <v>191</v>
      </c>
      <c r="T83" s="99" t="s">
        <v>191</v>
      </c>
      <c r="V83" s="217">
        <f>SUM(V73:V82)</f>
        <v>1</v>
      </c>
      <c r="W83" s="177">
        <f>SUM(W73:W82)</f>
        <v>27.19</v>
      </c>
      <c r="X83" s="168">
        <f>AVERAGEIF(X73:X81,"&gt;0")</f>
        <v>27.19</v>
      </c>
      <c r="Y83" s="178">
        <v>0</v>
      </c>
      <c r="Z83" s="208">
        <v>0</v>
      </c>
      <c r="AA83" s="168">
        <v>0</v>
      </c>
      <c r="AB83" s="178">
        <f>SUM(AB73:AB82)</f>
        <v>125</v>
      </c>
      <c r="AC83" s="208">
        <f>SUM(AC73:AC82)</f>
        <v>5769.85</v>
      </c>
      <c r="AD83" s="215">
        <f>AVERAGEIF(AD73:AD81,"&gt;0")</f>
        <v>71.119722448979601</v>
      </c>
    </row>
    <row r="84" spans="1:30" s="4" customFormat="1" ht="13.2" x14ac:dyDescent="0.25">
      <c r="A84" s="55"/>
    </row>
    <row r="85" spans="1:30" x14ac:dyDescent="0.3">
      <c r="AD85" s="218"/>
    </row>
    <row r="86" spans="1:30" x14ac:dyDescent="0.3"/>
    <row r="87" spans="1:30" x14ac:dyDescent="0.3"/>
    <row r="88" spans="1:30" x14ac:dyDescent="0.3"/>
    <row r="89" spans="1:30" x14ac:dyDescent="0.3"/>
    <row r="90" spans="1:30" x14ac:dyDescent="0.3"/>
    <row r="91" spans="1:30" x14ac:dyDescent="0.3"/>
    <row r="92" spans="1:30" x14ac:dyDescent="0.3"/>
    <row r="93" spans="1:30" x14ac:dyDescent="0.3"/>
    <row r="94" spans="1:30" x14ac:dyDescent="0.3"/>
    <row r="95" spans="1:30" x14ac:dyDescent="0.3"/>
    <row r="96" spans="1:30"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XFC19"/>
  <sheetViews>
    <sheetView zoomScale="80" zoomScaleNormal="80" zoomScalePageLayoutView="60" workbookViewId="0">
      <selection activeCell="W5" sqref="W5"/>
    </sheetView>
  </sheetViews>
  <sheetFormatPr defaultColWidth="0" defaultRowHeight="0" customHeight="1" zeroHeight="1" x14ac:dyDescent="0.25"/>
  <cols>
    <col min="1" max="1" width="55.6640625" style="4" customWidth="1"/>
    <col min="2" max="2" width="17" style="4" customWidth="1"/>
    <col min="3" max="3" width="11.5546875" style="4" bestFit="1" customWidth="1"/>
    <col min="4" max="4" width="14.109375" style="4" customWidth="1"/>
    <col min="5" max="5" width="86.5546875" style="4" customWidth="1"/>
    <col min="6" max="6" width="24.109375" style="4" bestFit="1" customWidth="1"/>
    <col min="7" max="7" width="51.5546875" style="4" customWidth="1"/>
    <col min="8" max="8" width="2.88671875" style="4" customWidth="1"/>
    <col min="9" max="9" width="18.88671875" style="50" customWidth="1"/>
    <col min="10" max="10" width="18.88671875" style="4" customWidth="1"/>
    <col min="11" max="11" width="23.5546875" style="4" customWidth="1"/>
    <col min="12" max="12" width="2.109375" style="4" customWidth="1"/>
    <col min="13" max="13" width="25.5546875" style="50"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8" bestFit="1" customWidth="1"/>
    <col min="23" max="23" width="55.109375" style="5" customWidth="1"/>
    <col min="24" max="24" width="27.6640625" style="5" customWidth="1"/>
    <col min="25" max="25" width="21.44140625" style="5" customWidth="1"/>
    <col min="26" max="26" width="76.6640625" style="5" bestFit="1" customWidth="1"/>
    <col min="27" max="27" width="8.88671875" style="5" customWidth="1"/>
    <col min="28" max="28" width="8.88671875" style="5" hidden="1" customWidth="1"/>
    <col min="29" max="16383" width="8.88671875" style="5" hidden="1"/>
    <col min="16384" max="16384" width="11.88671875" style="5" hidden="1" customWidth="1"/>
  </cols>
  <sheetData>
    <row r="1" spans="1:39" s="4" customFormat="1" ht="13.8" thickBot="1" x14ac:dyDescent="0.3">
      <c r="A1" s="60" t="s">
        <v>87</v>
      </c>
      <c r="B1" s="17"/>
      <c r="C1" s="17"/>
      <c r="D1" s="17"/>
      <c r="I1" s="60" t="s">
        <v>88</v>
      </c>
      <c r="J1" s="17"/>
      <c r="K1" s="17"/>
      <c r="M1" s="60" t="s">
        <v>89</v>
      </c>
      <c r="N1" s="17"/>
      <c r="O1" s="17"/>
      <c r="V1" s="132" t="s">
        <v>93</v>
      </c>
      <c r="W1" s="132"/>
      <c r="X1" s="65"/>
      <c r="Y1" s="65"/>
      <c r="Z1" s="65"/>
      <c r="AA1" s="65"/>
      <c r="AB1" s="5"/>
      <c r="AC1" s="5"/>
      <c r="AD1" s="5"/>
      <c r="AE1" s="5"/>
      <c r="AF1" s="5"/>
      <c r="AG1" s="5"/>
      <c r="AH1" s="5"/>
      <c r="AI1" s="5"/>
      <c r="AJ1" s="5"/>
      <c r="AK1" s="5"/>
      <c r="AL1" s="5"/>
      <c r="AM1" s="5"/>
    </row>
    <row r="2" spans="1:39" s="4" customFormat="1" ht="68.400000000000006" customHeight="1" thickBot="1" x14ac:dyDescent="0.3">
      <c r="A2" s="302" t="s">
        <v>90</v>
      </c>
      <c r="B2" s="303"/>
      <c r="C2" s="65"/>
      <c r="D2" s="65"/>
      <c r="I2" s="299" t="s">
        <v>119</v>
      </c>
      <c r="J2" s="300"/>
      <c r="K2" s="301"/>
      <c r="M2" s="302" t="s">
        <v>120</v>
      </c>
      <c r="N2" s="303"/>
      <c r="O2" s="81"/>
      <c r="P2" s="80"/>
      <c r="Q2" s="81"/>
      <c r="R2" s="81"/>
      <c r="S2" s="81"/>
      <c r="T2" s="81"/>
      <c r="V2" s="302" t="s">
        <v>99</v>
      </c>
      <c r="W2" s="303"/>
      <c r="X2" s="65"/>
      <c r="Y2" s="65"/>
      <c r="Z2" s="65"/>
      <c r="AA2" s="65"/>
      <c r="AB2" s="5"/>
      <c r="AC2" s="5"/>
      <c r="AD2" s="5"/>
      <c r="AE2" s="5"/>
      <c r="AF2" s="5"/>
      <c r="AG2" s="5"/>
      <c r="AH2" s="5"/>
      <c r="AI2" s="5"/>
      <c r="AJ2" s="5"/>
      <c r="AK2" s="5"/>
      <c r="AL2" s="5"/>
      <c r="AM2" s="5"/>
    </row>
    <row r="3" spans="1:39" s="4" customFormat="1" ht="13.2" x14ac:dyDescent="0.25">
      <c r="B3" s="155"/>
      <c r="C3" s="156"/>
      <c r="D3" s="156"/>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3.2" x14ac:dyDescent="0.25">
      <c r="A4" s="6" t="s">
        <v>172</v>
      </c>
      <c r="B4" s="6"/>
      <c r="C4" s="6"/>
      <c r="D4" s="6"/>
      <c r="E4" s="157"/>
      <c r="F4" s="157"/>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customHeight="1" x14ac:dyDescent="0.25">
      <c r="A5" s="73" t="s">
        <v>145</v>
      </c>
      <c r="B5" s="6"/>
      <c r="C5" s="6"/>
      <c r="D5" s="6"/>
      <c r="E5" s="64"/>
      <c r="F5" s="64"/>
      <c r="I5" s="256" t="s">
        <v>253</v>
      </c>
      <c r="J5" s="257"/>
      <c r="K5" s="257"/>
      <c r="M5" s="50" t="s">
        <v>254</v>
      </c>
      <c r="N5" s="65"/>
      <c r="O5" s="65"/>
      <c r="P5" s="65"/>
      <c r="Q5" s="65"/>
      <c r="R5" s="65"/>
      <c r="S5" s="65"/>
      <c r="T5" s="65"/>
      <c r="V5" s="50" t="s">
        <v>158</v>
      </c>
      <c r="W5" s="65"/>
      <c r="X5" s="65"/>
      <c r="Y5" s="65"/>
      <c r="Z5" s="65"/>
      <c r="AA5" s="65"/>
      <c r="AB5" s="5"/>
      <c r="AC5" s="5"/>
      <c r="AD5" s="5"/>
      <c r="AE5" s="5"/>
      <c r="AF5" s="5"/>
      <c r="AG5" s="5"/>
      <c r="AH5" s="5"/>
      <c r="AI5" s="5"/>
      <c r="AJ5" s="5"/>
      <c r="AK5" s="5"/>
      <c r="AL5" s="5"/>
      <c r="AM5" s="5"/>
    </row>
    <row r="6" spans="1:39" s="4" customFormat="1" ht="13.2" x14ac:dyDescent="0.25">
      <c r="I6" s="256"/>
      <c r="J6" s="257"/>
      <c r="K6" s="257"/>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2" x14ac:dyDescent="0.25">
      <c r="A7" s="4" t="s">
        <v>158</v>
      </c>
      <c r="I7" s="256"/>
      <c r="J7" s="257"/>
      <c r="K7" s="257"/>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2" x14ac:dyDescent="0.25">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2" x14ac:dyDescent="0.25">
      <c r="A9" s="65"/>
      <c r="B9" s="65"/>
      <c r="C9" s="65"/>
      <c r="D9" s="65"/>
      <c r="E9" s="64"/>
      <c r="F9" s="64"/>
      <c r="G9" s="116" t="s">
        <v>125</v>
      </c>
      <c r="I9" s="50"/>
      <c r="M9" s="66"/>
      <c r="O9" s="65"/>
      <c r="P9" s="65"/>
      <c r="Q9" s="65"/>
      <c r="R9" s="65"/>
      <c r="S9" s="65"/>
      <c r="T9" s="116" t="s">
        <v>125</v>
      </c>
      <c r="V9" s="66"/>
      <c r="W9" s="65"/>
      <c r="X9" s="65"/>
      <c r="Y9" s="65"/>
      <c r="Z9" s="65"/>
      <c r="AA9" s="65"/>
      <c r="AB9" s="5"/>
      <c r="AC9" s="5"/>
      <c r="AD9" s="5"/>
      <c r="AE9" s="5"/>
      <c r="AF9" s="5"/>
      <c r="AG9" s="5"/>
      <c r="AH9" s="5"/>
      <c r="AI9" s="5"/>
      <c r="AJ9" s="5"/>
      <c r="AK9" s="5"/>
      <c r="AL9" s="5"/>
      <c r="AM9" s="5"/>
    </row>
    <row r="10" spans="1:39" s="4" customFormat="1" ht="13.2" x14ac:dyDescent="0.25">
      <c r="A10" s="133" t="str">
        <f>'DPA''s, Fees'!A10</f>
        <v>City of Elizabeth</v>
      </c>
      <c r="I10" s="50"/>
      <c r="J10" s="80"/>
      <c r="K10" s="116"/>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2" customHeight="1" x14ac:dyDescent="0.25">
      <c r="A11" s="79" t="s">
        <v>111</v>
      </c>
      <c r="B11" s="67" t="s">
        <v>16</v>
      </c>
      <c r="C11" s="67" t="s">
        <v>104</v>
      </c>
      <c r="D11" s="67" t="s">
        <v>17</v>
      </c>
      <c r="E11" s="67" t="s">
        <v>91</v>
      </c>
      <c r="F11" s="67" t="s">
        <v>92</v>
      </c>
      <c r="G11" s="79" t="s">
        <v>100</v>
      </c>
      <c r="I11" s="105" t="s">
        <v>249</v>
      </c>
      <c r="J11" s="106" t="s">
        <v>227</v>
      </c>
      <c r="K11" s="107" t="s">
        <v>228</v>
      </c>
      <c r="M11" s="105" t="s">
        <v>250</v>
      </c>
      <c r="N11" s="106" t="s">
        <v>144</v>
      </c>
      <c r="O11" s="71"/>
      <c r="P11" s="68" t="s">
        <v>229</v>
      </c>
      <c r="Q11" s="106" t="s">
        <v>144</v>
      </c>
      <c r="R11" s="71"/>
      <c r="S11" s="68" t="s">
        <v>230</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3">
      <c r="A12" s="219" t="s">
        <v>204</v>
      </c>
      <c r="B12" s="219" t="s">
        <v>192</v>
      </c>
      <c r="C12" s="219"/>
      <c r="D12" s="219" t="s">
        <v>205</v>
      </c>
      <c r="E12" s="220" t="s">
        <v>206</v>
      </c>
      <c r="F12" s="11"/>
      <c r="G12" s="8"/>
      <c r="I12" s="63"/>
      <c r="J12" s="48"/>
      <c r="K12" s="104" t="s">
        <v>191</v>
      </c>
      <c r="M12" s="63" t="s">
        <v>213</v>
      </c>
      <c r="N12" s="108" t="s">
        <v>213</v>
      </c>
      <c r="P12" s="109" t="s">
        <v>213</v>
      </c>
      <c r="Q12" s="48" t="s">
        <v>213</v>
      </c>
      <c r="S12" s="109" t="s">
        <v>213</v>
      </c>
      <c r="T12" s="48" t="s">
        <v>213</v>
      </c>
      <c r="V12" s="82" t="s">
        <v>218</v>
      </c>
      <c r="W12" s="82"/>
      <c r="X12" s="82"/>
      <c r="Y12" s="82"/>
      <c r="Z12" s="227" t="s">
        <v>219</v>
      </c>
      <c r="AA12" s="65"/>
      <c r="AB12" s="5"/>
      <c r="AC12" s="5"/>
      <c r="AD12" s="5"/>
      <c r="AE12" s="5"/>
      <c r="AF12" s="5"/>
      <c r="AG12" s="5"/>
      <c r="AH12" s="5"/>
      <c r="AI12" s="5"/>
      <c r="AJ12" s="5"/>
      <c r="AK12" s="5"/>
      <c r="AL12" s="5"/>
      <c r="AM12" s="5"/>
    </row>
    <row r="13" spans="1:39" s="4" customFormat="1" ht="79.5" customHeight="1" x14ac:dyDescent="0.3">
      <c r="A13" s="219" t="s">
        <v>207</v>
      </c>
      <c r="B13" s="219" t="s">
        <v>192</v>
      </c>
      <c r="C13" s="219"/>
      <c r="D13" s="219" t="s">
        <v>205</v>
      </c>
      <c r="E13" s="220" t="s">
        <v>209</v>
      </c>
      <c r="F13" s="221" t="s">
        <v>208</v>
      </c>
      <c r="G13" s="8"/>
      <c r="I13" s="63">
        <v>103</v>
      </c>
      <c r="J13" s="48" t="s">
        <v>191</v>
      </c>
      <c r="K13" s="104" t="s">
        <v>191</v>
      </c>
      <c r="M13" s="63">
        <v>0</v>
      </c>
      <c r="N13" s="222">
        <v>0</v>
      </c>
      <c r="P13" s="63" t="s">
        <v>191</v>
      </c>
      <c r="Q13" s="223">
        <v>0</v>
      </c>
      <c r="S13" s="63" t="s">
        <v>191</v>
      </c>
      <c r="T13" s="224" t="s">
        <v>191</v>
      </c>
      <c r="V13" s="82" t="s">
        <v>218</v>
      </c>
      <c r="W13" s="82"/>
      <c r="X13" s="82"/>
      <c r="Y13" s="82"/>
      <c r="Z13" s="227" t="s">
        <v>219</v>
      </c>
      <c r="AA13" s="65"/>
      <c r="AB13" s="5"/>
      <c r="AC13" s="5"/>
      <c r="AD13" s="5"/>
      <c r="AE13" s="5"/>
      <c r="AF13" s="5"/>
      <c r="AG13" s="5"/>
      <c r="AH13" s="5"/>
      <c r="AI13" s="5"/>
      <c r="AJ13" s="5"/>
      <c r="AK13" s="5"/>
      <c r="AL13" s="5"/>
      <c r="AM13" s="5"/>
    </row>
    <row r="14" spans="1:39" s="4" customFormat="1" ht="14.4" x14ac:dyDescent="0.3">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4.4" x14ac:dyDescent="0.3">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 thickBot="1" x14ac:dyDescent="0.35">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 thickBot="1" x14ac:dyDescent="0.35">
      <c r="A17" s="159" t="s">
        <v>124</v>
      </c>
      <c r="B17" s="160"/>
      <c r="C17" s="102"/>
      <c r="D17" s="102"/>
      <c r="E17" s="131"/>
      <c r="F17" s="130"/>
      <c r="G17" s="129"/>
      <c r="I17" s="159">
        <v>103</v>
      </c>
      <c r="J17" s="161" t="s">
        <v>191</v>
      </c>
      <c r="K17" s="110" t="s">
        <v>191</v>
      </c>
      <c r="M17" s="159">
        <v>0</v>
      </c>
      <c r="N17" s="154">
        <v>0</v>
      </c>
      <c r="P17" s="111" t="s">
        <v>191</v>
      </c>
      <c r="Q17" s="112" t="s">
        <v>191</v>
      </c>
      <c r="S17" s="111" t="s">
        <v>191</v>
      </c>
      <c r="T17" s="112" t="s">
        <v>191</v>
      </c>
      <c r="V17" s="158"/>
      <c r="W17" s="128"/>
      <c r="X17" s="128"/>
      <c r="Y17" s="128"/>
      <c r="Z17" s="127"/>
      <c r="AA17" s="65"/>
      <c r="AB17" s="5"/>
      <c r="AC17" s="5"/>
      <c r="AD17" s="5"/>
      <c r="AE17" s="5"/>
      <c r="AF17" s="5"/>
      <c r="AG17" s="5"/>
      <c r="AH17" s="5"/>
      <c r="AI17" s="5"/>
      <c r="AJ17" s="5"/>
      <c r="AK17" s="5"/>
      <c r="AL17" s="5"/>
      <c r="AM17" s="5"/>
    </row>
    <row r="18" spans="1:39" s="4" customFormat="1" ht="13.2" x14ac:dyDescent="0.25">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3.2" x14ac:dyDescent="0.25">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0" t="s">
        <v>46</v>
      </c>
      <c r="B1" s="4"/>
      <c r="C1" s="4"/>
      <c r="D1" s="4"/>
    </row>
    <row r="2" spans="1:16384" ht="65.400000000000006" customHeight="1" thickBot="1" x14ac:dyDescent="0.3">
      <c r="A2" s="299" t="s">
        <v>47</v>
      </c>
      <c r="B2" s="301"/>
      <c r="C2" s="19"/>
      <c r="D2" s="19"/>
      <c r="E2" s="16"/>
      <c r="F2" s="27"/>
      <c r="G2" s="27"/>
      <c r="H2" s="27"/>
      <c r="I2" s="27"/>
      <c r="J2" s="27"/>
    </row>
    <row r="3" spans="1:16384" s="4" customFormat="1" x14ac:dyDescent="0.2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5">
      <c r="A4" s="6" t="s">
        <v>172</v>
      </c>
      <c r="B4" s="6"/>
      <c r="C4" s="6"/>
      <c r="D4" s="6"/>
      <c r="E4" s="6"/>
    </row>
    <row r="5" spans="1:16384" s="4" customFormat="1" x14ac:dyDescent="0.25"/>
    <row r="6" spans="1:16384" s="4" customFormat="1" x14ac:dyDescent="0.25">
      <c r="A6" s="4" t="s">
        <v>158</v>
      </c>
    </row>
    <row r="7" spans="1:16384" x14ac:dyDescent="0.25">
      <c r="A7" s="4"/>
      <c r="B7" s="4"/>
      <c r="C7" s="4"/>
      <c r="D7" s="4"/>
    </row>
    <row r="8" spans="1:16384" x14ac:dyDescent="0.25">
      <c r="A8" s="133" t="str">
        <f>'Assistance Programs, Outreach'!A10</f>
        <v>City of Elizabeth</v>
      </c>
      <c r="B8" s="4"/>
      <c r="C8" s="4"/>
      <c r="D8" s="4"/>
    </row>
    <row r="9" spans="1:16384" ht="26.4" x14ac:dyDescent="0.25">
      <c r="A9" s="79" t="s">
        <v>48</v>
      </c>
      <c r="B9" s="79" t="s">
        <v>128</v>
      </c>
      <c r="C9" s="79" t="s">
        <v>49</v>
      </c>
      <c r="D9" s="79" t="s">
        <v>50</v>
      </c>
      <c r="E9" s="79" t="s">
        <v>51</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60"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3" customWidth="1"/>
    <col min="8" max="16384" width="8.88671875" style="113"/>
  </cols>
  <sheetData>
    <row r="1" spans="1:7" ht="14.4" thickBot="1" x14ac:dyDescent="0.35">
      <c r="A1" s="115" t="s">
        <v>94</v>
      </c>
    </row>
    <row r="2" spans="1:7" x14ac:dyDescent="0.3">
      <c r="A2" s="304" t="s">
        <v>95</v>
      </c>
      <c r="B2" s="305"/>
      <c r="C2" s="305"/>
      <c r="D2" s="305"/>
      <c r="E2" s="305"/>
      <c r="F2" s="305"/>
      <c r="G2" s="306"/>
    </row>
    <row r="3" spans="1:7" x14ac:dyDescent="0.3">
      <c r="A3" s="307"/>
      <c r="B3" s="308"/>
      <c r="C3" s="308"/>
      <c r="D3" s="308"/>
      <c r="E3" s="308"/>
      <c r="F3" s="308"/>
      <c r="G3" s="309"/>
    </row>
    <row r="4" spans="1:7" ht="32.25" customHeight="1" thickBot="1" x14ac:dyDescent="0.35">
      <c r="A4" s="310"/>
      <c r="B4" s="311"/>
      <c r="C4" s="311"/>
      <c r="D4" s="311"/>
      <c r="E4" s="311"/>
      <c r="F4" s="311"/>
      <c r="G4" s="312"/>
    </row>
    <row r="5" spans="1:7" x14ac:dyDescent="0.3">
      <c r="A5" s="114"/>
      <c r="B5" s="114"/>
      <c r="C5" s="114"/>
      <c r="D5" s="114"/>
      <c r="E5" s="114"/>
      <c r="F5" s="114"/>
      <c r="G5" s="114"/>
    </row>
    <row r="6" spans="1:7" x14ac:dyDescent="0.3">
      <c r="A6" s="115" t="s">
        <v>96</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0" zoomScaleNormal="80" workbookViewId="0">
      <selection activeCell="B46" sqref="B46"/>
    </sheetView>
  </sheetViews>
  <sheetFormatPr defaultColWidth="0" defaultRowHeight="13.2" zeroHeight="1" x14ac:dyDescent="0.25"/>
  <cols>
    <col min="1" max="1" width="8.88671875" style="4" customWidth="1"/>
    <col min="2" max="2" width="83.33203125" style="5" customWidth="1"/>
    <col min="3" max="3" width="37" style="5" customWidth="1"/>
    <col min="4" max="4" width="32.88671875" style="5"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0" t="s">
        <v>52</v>
      </c>
      <c r="B1" s="4"/>
      <c r="C1" s="4"/>
      <c r="D1" s="4"/>
      <c r="E1" s="4"/>
      <c r="F1" s="4"/>
      <c r="G1" s="4"/>
      <c r="H1" s="4"/>
      <c r="I1" s="4"/>
      <c r="J1" s="4"/>
      <c r="K1" s="4"/>
    </row>
    <row r="2" spans="1:13" ht="15" customHeight="1" x14ac:dyDescent="0.25">
      <c r="A2" s="270" t="s">
        <v>146</v>
      </c>
      <c r="B2" s="279"/>
      <c r="C2" s="279"/>
      <c r="D2" s="279"/>
      <c r="E2" s="279"/>
      <c r="F2" s="279"/>
      <c r="G2" s="279"/>
      <c r="H2" s="271"/>
      <c r="I2" s="31"/>
      <c r="J2" s="31"/>
      <c r="K2" s="31"/>
      <c r="L2" s="28"/>
      <c r="M2" s="28"/>
    </row>
    <row r="3" spans="1:13" ht="53.25" customHeight="1" thickBot="1" x14ac:dyDescent="0.3">
      <c r="A3" s="274"/>
      <c r="B3" s="281"/>
      <c r="C3" s="281"/>
      <c r="D3" s="281"/>
      <c r="E3" s="281"/>
      <c r="F3" s="281"/>
      <c r="G3" s="281"/>
      <c r="H3" s="275"/>
      <c r="I3" s="31"/>
      <c r="J3" s="31"/>
      <c r="K3" s="31"/>
      <c r="L3" s="28"/>
      <c r="M3" s="28"/>
    </row>
    <row r="4" spans="1:13" ht="15" customHeight="1" x14ac:dyDescent="0.25">
      <c r="A4" s="134"/>
      <c r="B4" s="134"/>
      <c r="C4" s="134"/>
      <c r="D4" s="134"/>
      <c r="E4" s="134"/>
      <c r="F4" s="134"/>
      <c r="G4" s="134"/>
      <c r="H4" s="134"/>
      <c r="I4" s="31"/>
      <c r="J4" s="31"/>
      <c r="K4" s="31"/>
      <c r="L4" s="28"/>
      <c r="M4" s="28"/>
    </row>
    <row r="5" spans="1:13" x14ac:dyDescent="0.25">
      <c r="A5" s="6" t="s">
        <v>186</v>
      </c>
      <c r="B5" s="6"/>
      <c r="C5" s="6"/>
      <c r="D5" s="6"/>
      <c r="E5" s="6"/>
      <c r="F5" s="6"/>
      <c r="G5" s="6"/>
      <c r="H5" s="6"/>
      <c r="I5" s="6"/>
      <c r="J5" s="6"/>
      <c r="K5" s="4"/>
    </row>
    <row r="6" spans="1:13" x14ac:dyDescent="0.25">
      <c r="A6" s="6" t="s">
        <v>53</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54</v>
      </c>
      <c r="D8" s="35"/>
      <c r="E8" s="29"/>
      <c r="F8" s="29"/>
      <c r="G8" s="29"/>
      <c r="H8" s="29"/>
      <c r="I8" s="29"/>
      <c r="J8" s="29"/>
      <c r="K8" s="4"/>
    </row>
    <row r="9" spans="1:13" x14ac:dyDescent="0.25">
      <c r="B9" s="36"/>
      <c r="C9" s="32" t="s">
        <v>55</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56</v>
      </c>
      <c r="C11" s="4"/>
      <c r="D11" s="43"/>
      <c r="E11" s="4"/>
      <c r="F11" s="4"/>
      <c r="G11" s="4"/>
      <c r="H11" s="4"/>
      <c r="I11" s="4"/>
      <c r="J11" s="4"/>
      <c r="K11" s="4"/>
    </row>
    <row r="12" spans="1:13" x14ac:dyDescent="0.25">
      <c r="B12" s="46" t="s">
        <v>57</v>
      </c>
      <c r="C12" s="4" t="s">
        <v>58</v>
      </c>
      <c r="D12" s="43" t="s">
        <v>59</v>
      </c>
      <c r="E12" s="4"/>
      <c r="F12" s="4"/>
      <c r="G12" s="4"/>
      <c r="H12" s="4"/>
      <c r="I12" s="4"/>
      <c r="J12" s="4"/>
      <c r="K12" s="4"/>
    </row>
    <row r="13" spans="1:13" x14ac:dyDescent="0.25">
      <c r="B13" s="40" t="s">
        <v>60</v>
      </c>
      <c r="C13" s="11"/>
      <c r="D13" s="8"/>
      <c r="E13" s="4"/>
      <c r="F13" s="4"/>
      <c r="G13" s="4"/>
      <c r="H13" s="4"/>
      <c r="I13" s="4"/>
      <c r="J13" s="4"/>
      <c r="K13" s="4"/>
    </row>
    <row r="14" spans="1:13" x14ac:dyDescent="0.25">
      <c r="B14" s="40" t="s">
        <v>61</v>
      </c>
      <c r="C14" s="11"/>
      <c r="D14" s="8"/>
      <c r="E14" s="4"/>
      <c r="F14" s="4"/>
      <c r="G14" s="4"/>
      <c r="H14" s="4"/>
      <c r="I14" s="4"/>
      <c r="J14" s="4"/>
      <c r="K14" s="4"/>
    </row>
    <row r="15" spans="1:13" x14ac:dyDescent="0.25">
      <c r="B15" s="47" t="s">
        <v>62</v>
      </c>
      <c r="C15" s="4"/>
      <c r="D15" s="43"/>
      <c r="E15" s="4"/>
      <c r="F15" s="4"/>
      <c r="G15" s="4"/>
      <c r="H15" s="4"/>
      <c r="I15" s="4"/>
      <c r="J15" s="4"/>
      <c r="K15" s="4"/>
    </row>
    <row r="16" spans="1:13" x14ac:dyDescent="0.25">
      <c r="B16" s="41" t="s">
        <v>63</v>
      </c>
      <c r="C16" s="11"/>
      <c r="D16" s="8"/>
      <c r="E16" s="4"/>
      <c r="F16" s="4"/>
      <c r="G16" s="4"/>
      <c r="H16" s="4"/>
      <c r="I16" s="4"/>
      <c r="J16" s="4"/>
      <c r="K16" s="4"/>
    </row>
    <row r="17" spans="2:11" x14ac:dyDescent="0.25">
      <c r="B17" s="41" t="s">
        <v>64</v>
      </c>
      <c r="C17" s="11"/>
      <c r="D17" s="8"/>
      <c r="E17" s="4"/>
      <c r="F17" s="4"/>
      <c r="G17" s="4"/>
      <c r="H17" s="4"/>
      <c r="I17" s="4"/>
      <c r="J17" s="4"/>
      <c r="K17" s="4"/>
    </row>
    <row r="18" spans="2:11" x14ac:dyDescent="0.25">
      <c r="B18" s="41" t="s">
        <v>65</v>
      </c>
      <c r="C18" s="11"/>
      <c r="D18" s="8"/>
      <c r="E18" s="4"/>
      <c r="F18" s="4"/>
      <c r="G18" s="4"/>
      <c r="H18" s="4"/>
      <c r="I18" s="4"/>
      <c r="J18" s="4"/>
      <c r="K18" s="4"/>
    </row>
    <row r="19" spans="2:11" x14ac:dyDescent="0.25">
      <c r="B19" s="41" t="s">
        <v>66</v>
      </c>
      <c r="C19" s="11"/>
      <c r="D19" s="8"/>
      <c r="E19" s="4"/>
      <c r="F19" s="4"/>
      <c r="G19" s="4"/>
      <c r="H19" s="4"/>
      <c r="I19" s="4"/>
      <c r="J19" s="4"/>
      <c r="K19" s="4"/>
    </row>
    <row r="20" spans="2:11" x14ac:dyDescent="0.25">
      <c r="B20" s="47" t="s">
        <v>67</v>
      </c>
      <c r="C20" s="4"/>
      <c r="D20" s="43"/>
      <c r="E20" s="4"/>
      <c r="F20" s="4"/>
      <c r="G20" s="4"/>
      <c r="H20" s="4"/>
      <c r="I20" s="4"/>
      <c r="J20" s="4"/>
      <c r="K20" s="4"/>
    </row>
    <row r="21" spans="2:11" x14ac:dyDescent="0.25">
      <c r="B21" s="42" t="s">
        <v>68</v>
      </c>
      <c r="C21" s="11"/>
      <c r="D21" s="8"/>
      <c r="E21" s="4"/>
      <c r="F21" s="4"/>
      <c r="G21" s="4"/>
      <c r="H21" s="4"/>
      <c r="I21" s="4"/>
      <c r="J21" s="4"/>
      <c r="K21" s="4"/>
    </row>
    <row r="22" spans="2:11" x14ac:dyDescent="0.25">
      <c r="B22" s="42" t="s">
        <v>69</v>
      </c>
      <c r="C22" s="11"/>
      <c r="D22" s="8"/>
      <c r="E22" s="4"/>
      <c r="F22" s="4"/>
      <c r="G22" s="4"/>
      <c r="H22" s="4"/>
      <c r="I22" s="4"/>
      <c r="J22" s="4"/>
      <c r="K22" s="4"/>
    </row>
    <row r="23" spans="2:11" x14ac:dyDescent="0.25">
      <c r="B23" s="40" t="s">
        <v>70</v>
      </c>
      <c r="C23" s="11"/>
      <c r="D23" s="8"/>
      <c r="E23" s="4"/>
      <c r="F23" s="4"/>
      <c r="G23" s="4"/>
      <c r="H23" s="4"/>
      <c r="I23" s="4"/>
      <c r="J23" s="4"/>
      <c r="K23" s="4"/>
    </row>
    <row r="24" spans="2:11" x14ac:dyDescent="0.25">
      <c r="B24" s="42" t="s">
        <v>71</v>
      </c>
      <c r="C24" s="11"/>
      <c r="D24" s="8"/>
      <c r="E24" s="4"/>
      <c r="F24" s="4"/>
      <c r="G24" s="4"/>
      <c r="H24" s="4"/>
      <c r="I24" s="4"/>
      <c r="J24" s="4"/>
      <c r="K24" s="4"/>
    </row>
    <row r="25" spans="2:11" x14ac:dyDescent="0.25">
      <c r="B25" s="42" t="s">
        <v>72</v>
      </c>
      <c r="C25" s="11"/>
      <c r="D25" s="8"/>
      <c r="E25" s="4"/>
      <c r="F25" s="4"/>
      <c r="G25" s="4"/>
      <c r="H25" s="4"/>
      <c r="I25" s="4"/>
      <c r="J25" s="4"/>
      <c r="K25" s="4"/>
    </row>
    <row r="26" spans="2:11" x14ac:dyDescent="0.25">
      <c r="B26" s="42" t="s">
        <v>73</v>
      </c>
      <c r="C26" s="11"/>
      <c r="D26" s="8"/>
      <c r="E26" s="4"/>
      <c r="F26" s="4"/>
      <c r="G26" s="4"/>
      <c r="H26" s="4"/>
      <c r="I26" s="4"/>
      <c r="J26" s="4"/>
      <c r="K26" s="4"/>
    </row>
    <row r="27" spans="2:11" x14ac:dyDescent="0.25">
      <c r="B27" s="42" t="s">
        <v>74</v>
      </c>
      <c r="C27" s="11"/>
      <c r="D27" s="8"/>
      <c r="E27" s="4"/>
      <c r="F27" s="4"/>
      <c r="G27" s="4"/>
      <c r="H27" s="4"/>
      <c r="I27" s="4"/>
      <c r="J27" s="4"/>
      <c r="K27" s="4"/>
    </row>
    <row r="28" spans="2:11" x14ac:dyDescent="0.25">
      <c r="B28" s="42" t="s">
        <v>75</v>
      </c>
      <c r="C28" s="11"/>
      <c r="D28" s="8"/>
      <c r="E28" s="4"/>
      <c r="F28" s="4"/>
      <c r="G28" s="4"/>
      <c r="H28" s="4"/>
      <c r="I28" s="4"/>
      <c r="J28" s="4"/>
      <c r="K28" s="4"/>
    </row>
    <row r="29" spans="2:11" x14ac:dyDescent="0.25">
      <c r="B29" s="39" t="s">
        <v>76</v>
      </c>
      <c r="D29" s="38"/>
      <c r="E29" s="4"/>
      <c r="F29" s="4"/>
      <c r="G29" s="4"/>
      <c r="H29" s="4"/>
      <c r="I29" s="4"/>
      <c r="J29" s="4"/>
      <c r="K29" s="4"/>
    </row>
    <row r="30" spans="2:11" x14ac:dyDescent="0.25">
      <c r="B30" s="41" t="s">
        <v>77</v>
      </c>
      <c r="C30" s="11"/>
      <c r="D30" s="8"/>
      <c r="E30" s="4"/>
      <c r="F30" s="4"/>
      <c r="G30" s="4"/>
      <c r="H30" s="4"/>
      <c r="I30" s="4"/>
      <c r="J30" s="4"/>
      <c r="K30" s="4"/>
    </row>
    <row r="31" spans="2:11" x14ac:dyDescent="0.25">
      <c r="B31" s="41" t="s">
        <v>64</v>
      </c>
      <c r="C31" s="11"/>
      <c r="D31" s="8"/>
      <c r="E31" s="4"/>
      <c r="F31" s="4"/>
      <c r="G31" s="4"/>
      <c r="H31" s="4"/>
      <c r="I31" s="4"/>
      <c r="J31" s="4"/>
      <c r="K31" s="4"/>
    </row>
    <row r="32" spans="2:11" x14ac:dyDescent="0.25">
      <c r="B32" s="41" t="s">
        <v>78</v>
      </c>
      <c r="C32" s="11"/>
      <c r="D32" s="8"/>
      <c r="E32" s="4"/>
      <c r="F32" s="4"/>
      <c r="G32" s="4"/>
      <c r="H32" s="4"/>
      <c r="I32" s="4"/>
      <c r="J32" s="4"/>
      <c r="K32" s="4"/>
    </row>
    <row r="33" spans="2:11" x14ac:dyDescent="0.25">
      <c r="B33" s="41" t="s">
        <v>66</v>
      </c>
      <c r="C33" s="11"/>
      <c r="D33" s="8"/>
      <c r="E33" s="4"/>
      <c r="F33" s="4"/>
      <c r="G33" s="4"/>
      <c r="H33" s="4"/>
      <c r="I33" s="4"/>
      <c r="J33" s="4"/>
      <c r="K33" s="4"/>
    </row>
    <row r="34" spans="2:11" x14ac:dyDescent="0.25">
      <c r="B34" s="12" t="s">
        <v>79</v>
      </c>
      <c r="C34" s="11"/>
      <c r="D34" s="8"/>
      <c r="E34" s="4"/>
      <c r="F34" s="4"/>
      <c r="G34" s="4"/>
      <c r="H34" s="4"/>
      <c r="I34" s="4"/>
      <c r="J34" s="4"/>
      <c r="K34" s="4"/>
    </row>
    <row r="35" spans="2:11" x14ac:dyDescent="0.25">
      <c r="B35" s="12" t="s">
        <v>80</v>
      </c>
      <c r="C35" s="11"/>
      <c r="D35" s="8"/>
      <c r="E35" s="4"/>
      <c r="F35" s="4"/>
      <c r="G35" s="4"/>
      <c r="H35" s="4"/>
      <c r="I35" s="4"/>
      <c r="J35" s="4"/>
      <c r="K35" s="4"/>
    </row>
    <row r="36" spans="2:11" x14ac:dyDescent="0.25">
      <c r="B36" s="12" t="s">
        <v>81</v>
      </c>
      <c r="C36" s="11"/>
      <c r="D36" s="8"/>
      <c r="E36" s="4"/>
      <c r="F36" s="4"/>
      <c r="G36" s="4"/>
      <c r="H36" s="4"/>
      <c r="I36" s="4"/>
      <c r="J36" s="4"/>
      <c r="K36" s="4"/>
    </row>
    <row r="37" spans="2:11" x14ac:dyDescent="0.25">
      <c r="B37" s="44" t="s">
        <v>82</v>
      </c>
      <c r="C37" s="4"/>
      <c r="D37" s="43"/>
      <c r="E37" s="4"/>
      <c r="F37" s="4"/>
      <c r="G37" s="4"/>
      <c r="H37" s="4"/>
      <c r="I37" s="4"/>
      <c r="J37" s="4"/>
      <c r="K37" s="4"/>
    </row>
    <row r="38" spans="2:11" x14ac:dyDescent="0.25">
      <c r="B38" s="7" t="s">
        <v>83</v>
      </c>
      <c r="C38" s="11"/>
      <c r="D38" s="8"/>
      <c r="E38" s="4"/>
      <c r="F38" s="4"/>
      <c r="G38" s="4"/>
      <c r="H38" s="4"/>
      <c r="I38" s="4"/>
      <c r="J38" s="4"/>
      <c r="K38" s="4"/>
    </row>
    <row r="39" spans="2:11" x14ac:dyDescent="0.25">
      <c r="B39" s="7" t="s">
        <v>84</v>
      </c>
      <c r="C39" s="11"/>
      <c r="D39" s="8"/>
      <c r="E39" s="4"/>
      <c r="F39" s="4"/>
      <c r="G39" s="4"/>
      <c r="H39" s="4"/>
      <c r="I39" s="4"/>
      <c r="J39" s="4"/>
      <c r="K39" s="4"/>
    </row>
    <row r="40" spans="2:11" x14ac:dyDescent="0.25">
      <c r="B40" s="7" t="s">
        <v>85</v>
      </c>
      <c r="C40" s="11"/>
      <c r="D40" s="8"/>
      <c r="E40" s="4"/>
      <c r="F40" s="4"/>
      <c r="G40" s="4"/>
      <c r="H40" s="4"/>
      <c r="I40" s="4"/>
      <c r="J40" s="4"/>
      <c r="K40" s="4"/>
    </row>
    <row r="41" spans="2:11" x14ac:dyDescent="0.25">
      <c r="B41" s="7" t="s">
        <v>187</v>
      </c>
      <c r="C41" s="11"/>
      <c r="D41" s="8"/>
      <c r="E41" s="4"/>
      <c r="F41" s="4"/>
      <c r="G41" s="4"/>
      <c r="H41" s="4"/>
      <c r="I41" s="4"/>
      <c r="J41" s="4"/>
      <c r="K41" s="4"/>
    </row>
    <row r="42" spans="2:11" x14ac:dyDescent="0.25">
      <c r="B42" s="7" t="s">
        <v>188</v>
      </c>
      <c r="C42" s="11"/>
      <c r="D42" s="8"/>
      <c r="E42" s="4"/>
      <c r="F42" s="4"/>
      <c r="G42" s="4"/>
      <c r="H42" s="4"/>
      <c r="I42" s="4"/>
      <c r="J42" s="4"/>
      <c r="K42" s="4"/>
    </row>
    <row r="43" spans="2:11" x14ac:dyDescent="0.25">
      <c r="B43" s="7" t="s">
        <v>86</v>
      </c>
      <c r="C43" s="11"/>
      <c r="D43" s="8"/>
      <c r="E43" s="4"/>
      <c r="F43" s="4"/>
      <c r="G43" s="4"/>
      <c r="H43" s="4"/>
      <c r="I43" s="4"/>
      <c r="J43" s="4"/>
      <c r="K43" s="4"/>
    </row>
    <row r="44" spans="2:11" x14ac:dyDescent="0.25">
      <c r="B44" s="7" t="s">
        <v>34</v>
      </c>
      <c r="C44" s="11"/>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221</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2" ma:contentTypeDescription="Create a new document." ma:contentTypeScope="" ma:versionID="5fa6154cde0adcc9048b8c087447fa56">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42614fff39b8f7b43e9ad9352597346b"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4QVSNHSJP2QR-717250858-109</_dlc_DocId>
    <_dlc_DocIdUrl xmlns="00c1cf47-8665-4c73-8994-ff3a5e26da0f">
      <Url>https://amwater.sharepoint.com/sites/sers/NJ/_layouts/15/DocIdRedir.aspx?ID=4QVSNHSJP2QR-717250858-109</Url>
      <Description>4QVSNHSJP2QR-717250858-109</Description>
    </_dlc_DocIdUrl>
  </documentManagement>
</p:properties>
</file>

<file path=customXml/itemProps1.xml><?xml version="1.0" encoding="utf-8"?>
<ds:datastoreItem xmlns:ds="http://schemas.openxmlformats.org/officeDocument/2006/customXml" ds:itemID="{08CF4C4D-7FC1-4405-A3BA-268847D0B3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8A8631-74AE-474B-8D92-B2B44B23B0C8}">
  <ds:schemaRefs>
    <ds:schemaRef ds:uri="http://schemas.microsoft.com/sharepoint/event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4A5FC8F1-6FC3-4EC9-A0CB-AE02D6FFD832}">
  <ds:schemaRefs>
    <ds:schemaRef ds:uri="http://purl.org/dc/elements/1.1/"/>
    <ds:schemaRef ds:uri="7312d0bd-5bb3-4d44-9c84-f993550bda7e"/>
    <ds:schemaRef ds:uri="http://schemas.microsoft.com/office/2006/documentManagement/types"/>
    <ds:schemaRef ds:uri="http://schemas.microsoft.com/office/2006/metadata/properties"/>
    <ds:schemaRef ds:uri="http://purl.org/dc/terms/"/>
    <ds:schemaRef ds:uri="http://purl.org/dc/dcmitype/"/>
    <ds:schemaRef ds:uri="fbe673d7-76e7-44eb-bee9-c7502bcfa478"/>
    <ds:schemaRef ds:uri="http://schemas.microsoft.com/office/infopath/2007/PartnerControls"/>
    <ds:schemaRef ds:uri="http://schemas.openxmlformats.org/package/2006/metadata/core-properties"/>
    <ds:schemaRef ds:uri="00c1cf47-8665-4c73-8994-ff3a5e26da0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2023-11-07T20:23:04Z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8d8eae56-c067-460d-90c9-3d3cae5b2f91</vt:lpwstr>
  </property>
</Properties>
</file>