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I:\)_BPU_PL107 Report 2ND QTR 2023\0_Data Collection\Working files\0_April-May-June\Arrearages\2_Files Created\June\"/>
    </mc:Choice>
  </mc:AlternateContent>
  <xr:revisionPtr revIDLastSave="0" documentId="13_ncr:1_{E7C28A7B-A192-4BEC-BE5B-EAAFDDA050A0}" xr6:coauthVersionLast="47" xr6:coauthVersionMax="47" xr10:uidLastSave="{00000000-0000-0000-0000-000000000000}"/>
  <bookViews>
    <workbookView xWindow="-23148" yWindow="-108" windowWidth="23256" windowHeight="12576" firstSheet="1" activeTab="2" xr2:uid="{00000000-000D-0000-FFFF-FFFF00000000}"/>
  </bookViews>
  <sheets>
    <sheet name="Cover Page" sheetId="19" r:id="rId1"/>
    <sheet name="Cover Page (2)" sheetId="21" r:id="rId2"/>
    <sheet name="June Arrearages" sheetId="20" r:id="rId3"/>
  </sheets>
  <definedNames>
    <definedName name="_xlnm.Print_Area" localSheetId="2">'June Arrearages'!$A$15:$Z$69</definedName>
    <definedName name="_xlnm.Print_Titles" localSheetId="2">'June Arrearages'!$A:$A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7" i="20" l="1"/>
  <c r="Z22" i="20"/>
  <c r="Y22" i="20"/>
  <c r="X22" i="20"/>
  <c r="W22" i="20"/>
  <c r="V22" i="20"/>
  <c r="U22" i="20"/>
  <c r="Z21" i="20"/>
  <c r="Y21" i="20"/>
  <c r="X21" i="20"/>
  <c r="W21" i="20"/>
  <c r="V21" i="20"/>
  <c r="U21" i="20"/>
  <c r="Z20" i="20"/>
  <c r="Y20" i="20"/>
  <c r="X20" i="20"/>
  <c r="W20" i="20"/>
  <c r="V20" i="20"/>
  <c r="U20" i="20"/>
  <c r="Z19" i="20"/>
  <c r="Y19" i="20"/>
  <c r="X19" i="20"/>
  <c r="W19" i="20"/>
  <c r="V19" i="20"/>
  <c r="U19" i="20"/>
  <c r="Z18" i="20"/>
  <c r="Y18" i="20"/>
  <c r="X18" i="20"/>
  <c r="W18" i="20"/>
  <c r="V18" i="20"/>
  <c r="Z31" i="20"/>
  <c r="Y31" i="20"/>
  <c r="X31" i="20"/>
  <c r="W31" i="20"/>
  <c r="V31" i="20"/>
  <c r="U31" i="20"/>
  <c r="Z30" i="20"/>
  <c r="Y30" i="20"/>
  <c r="X30" i="20"/>
  <c r="W30" i="20"/>
  <c r="V30" i="20"/>
  <c r="U30" i="20"/>
  <c r="Z29" i="20"/>
  <c r="Y29" i="20"/>
  <c r="X29" i="20"/>
  <c r="W29" i="20"/>
  <c r="V29" i="20"/>
  <c r="U29" i="20"/>
  <c r="Z28" i="20"/>
  <c r="Y28" i="20"/>
  <c r="X28" i="20"/>
  <c r="W28" i="20"/>
  <c r="V28" i="20"/>
  <c r="U28" i="20"/>
  <c r="Z27" i="20"/>
  <c r="Y27" i="20"/>
  <c r="X27" i="20"/>
  <c r="W27" i="20"/>
  <c r="V27" i="20"/>
  <c r="Z67" i="20"/>
  <c r="Y67" i="20"/>
  <c r="X67" i="20"/>
  <c r="W67" i="20"/>
  <c r="V67" i="20"/>
  <c r="U67" i="20"/>
  <c r="Z66" i="20"/>
  <c r="Y66" i="20"/>
  <c r="X66" i="20"/>
  <c r="W66" i="20"/>
  <c r="V66" i="20"/>
  <c r="U66" i="20"/>
  <c r="Z65" i="20"/>
  <c r="Y65" i="20"/>
  <c r="X65" i="20"/>
  <c r="W65" i="20"/>
  <c r="V65" i="20"/>
  <c r="U65" i="20"/>
  <c r="Z64" i="20"/>
  <c r="Y64" i="20"/>
  <c r="X64" i="20"/>
  <c r="W64" i="20"/>
  <c r="V64" i="20"/>
  <c r="U64" i="20"/>
  <c r="Z63" i="20"/>
  <c r="Y63" i="20"/>
  <c r="X63" i="20"/>
  <c r="W63" i="20"/>
  <c r="V63" i="20"/>
  <c r="Z40" i="20"/>
  <c r="Y40" i="20"/>
  <c r="X40" i="20"/>
  <c r="W40" i="20"/>
  <c r="V40" i="20"/>
  <c r="U40" i="20"/>
  <c r="Z39" i="20"/>
  <c r="Y39" i="20"/>
  <c r="X39" i="20"/>
  <c r="W39" i="20"/>
  <c r="V39" i="20"/>
  <c r="U39" i="20"/>
  <c r="Z38" i="20"/>
  <c r="Y38" i="20"/>
  <c r="X38" i="20"/>
  <c r="W38" i="20"/>
  <c r="V38" i="20"/>
  <c r="U38" i="20"/>
  <c r="Z37" i="20"/>
  <c r="Y37" i="20"/>
  <c r="X37" i="20"/>
  <c r="W37" i="20"/>
  <c r="V37" i="20"/>
  <c r="U37" i="20"/>
  <c r="Z36" i="20"/>
  <c r="Y36" i="20"/>
  <c r="X36" i="20"/>
  <c r="W36" i="20"/>
  <c r="V36" i="20"/>
  <c r="U36" i="20"/>
  <c r="V48" i="20"/>
  <c r="Z49" i="20"/>
  <c r="Y49" i="20"/>
  <c r="X49" i="20"/>
  <c r="W49" i="20"/>
  <c r="V49" i="20"/>
  <c r="U49" i="20"/>
  <c r="Z48" i="20"/>
  <c r="Y48" i="20"/>
  <c r="X48" i="20"/>
  <c r="W48" i="20"/>
  <c r="U48" i="20"/>
  <c r="Z47" i="20"/>
  <c r="Y47" i="20"/>
  <c r="X47" i="20"/>
  <c r="W47" i="20"/>
  <c r="V47" i="20"/>
  <c r="U47" i="20"/>
  <c r="Z46" i="20"/>
  <c r="Y46" i="20"/>
  <c r="X46" i="20"/>
  <c r="W46" i="20"/>
  <c r="V46" i="20"/>
  <c r="U46" i="20"/>
  <c r="Z45" i="20"/>
  <c r="Y45" i="20"/>
  <c r="X45" i="20"/>
  <c r="W45" i="20"/>
  <c r="V45" i="20"/>
  <c r="Y54" i="20"/>
  <c r="Y57" i="20"/>
  <c r="W57" i="20"/>
  <c r="U57" i="20"/>
  <c r="U56" i="20"/>
  <c r="U55" i="20"/>
  <c r="Z58" i="20"/>
  <c r="Y58" i="20"/>
  <c r="X58" i="20"/>
  <c r="W58" i="20"/>
  <c r="V58" i="20"/>
  <c r="Z57" i="20"/>
  <c r="X57" i="20"/>
  <c r="Z56" i="20"/>
  <c r="Y56" i="20"/>
  <c r="X56" i="20"/>
  <c r="W56" i="20"/>
  <c r="V56" i="20"/>
  <c r="Z55" i="20"/>
  <c r="Y55" i="20"/>
  <c r="X55" i="20"/>
  <c r="W55" i="20"/>
  <c r="V55" i="20"/>
  <c r="Z54" i="20"/>
  <c r="X54" i="20"/>
  <c r="W54" i="20"/>
  <c r="V54" i="20"/>
  <c r="R68" i="20"/>
  <c r="Q68" i="20"/>
  <c r="P68" i="20"/>
  <c r="O68" i="20"/>
  <c r="N68" i="20"/>
  <c r="M68" i="20"/>
  <c r="J68" i="20"/>
  <c r="I68" i="20"/>
  <c r="H68" i="20"/>
  <c r="G68" i="20"/>
  <c r="F68" i="20"/>
  <c r="E68" i="20"/>
  <c r="L67" i="20"/>
  <c r="L66" i="20"/>
  <c r="L65" i="20"/>
  <c r="L64" i="20"/>
  <c r="U63" i="20"/>
  <c r="L63" i="20"/>
  <c r="R59" i="20"/>
  <c r="Q59" i="20"/>
  <c r="P59" i="20"/>
  <c r="O59" i="20"/>
  <c r="N59" i="20"/>
  <c r="M59" i="20"/>
  <c r="J59" i="20"/>
  <c r="I59" i="20"/>
  <c r="H59" i="20"/>
  <c r="X59" i="20" s="1"/>
  <c r="G59" i="20"/>
  <c r="W59" i="20" s="1"/>
  <c r="F59" i="20"/>
  <c r="E59" i="20"/>
  <c r="L58" i="20"/>
  <c r="L57" i="20"/>
  <c r="L56" i="20"/>
  <c r="L55" i="20"/>
  <c r="U54" i="20"/>
  <c r="L54" i="20"/>
  <c r="U52" i="20"/>
  <c r="U61" i="20" s="1"/>
  <c r="M52" i="20"/>
  <c r="M61" i="20" s="1"/>
  <c r="R50" i="20"/>
  <c r="Q50" i="20"/>
  <c r="P50" i="20"/>
  <c r="O50" i="20"/>
  <c r="N50" i="20"/>
  <c r="M50" i="20"/>
  <c r="J50" i="20"/>
  <c r="I50" i="20"/>
  <c r="H50" i="20"/>
  <c r="G50" i="20"/>
  <c r="F50" i="20"/>
  <c r="E50" i="20"/>
  <c r="L49" i="20"/>
  <c r="L48" i="20"/>
  <c r="L47" i="20"/>
  <c r="L46" i="20"/>
  <c r="U45" i="20"/>
  <c r="L45" i="20"/>
  <c r="R41" i="20"/>
  <c r="Q41" i="20"/>
  <c r="P41" i="20"/>
  <c r="O41" i="20"/>
  <c r="N41" i="20"/>
  <c r="M41" i="20"/>
  <c r="J41" i="20"/>
  <c r="I41" i="20"/>
  <c r="H41" i="20"/>
  <c r="G41" i="20"/>
  <c r="F41" i="20"/>
  <c r="E41" i="20"/>
  <c r="L40" i="20"/>
  <c r="L39" i="20"/>
  <c r="L38" i="20"/>
  <c r="L37" i="20"/>
  <c r="L36" i="20"/>
  <c r="U34" i="20"/>
  <c r="E34" i="20"/>
  <c r="Q32" i="20"/>
  <c r="P32" i="20"/>
  <c r="O32" i="20"/>
  <c r="N32" i="20"/>
  <c r="M32" i="20"/>
  <c r="J32" i="20"/>
  <c r="I32" i="20"/>
  <c r="H32" i="20"/>
  <c r="G32" i="20"/>
  <c r="F32" i="20"/>
  <c r="E32" i="20"/>
  <c r="L31" i="20"/>
  <c r="L30" i="20"/>
  <c r="L29" i="20"/>
  <c r="L28" i="20"/>
  <c r="U27" i="20"/>
  <c r="L27" i="20"/>
  <c r="U25" i="20"/>
  <c r="M25" i="20"/>
  <c r="M34" i="20" s="1"/>
  <c r="E25" i="20"/>
  <c r="Q23" i="20"/>
  <c r="P23" i="20"/>
  <c r="X23" i="20" s="1"/>
  <c r="O23" i="20"/>
  <c r="W23" i="20" s="1"/>
  <c r="N23" i="20"/>
  <c r="M23" i="20"/>
  <c r="L22" i="20"/>
  <c r="L21" i="20"/>
  <c r="L20" i="20"/>
  <c r="L19" i="20"/>
  <c r="U18" i="20"/>
  <c r="L18" i="20"/>
  <c r="U59" i="20" l="1"/>
  <c r="V59" i="20"/>
  <c r="Y59" i="20"/>
  <c r="Z59" i="20"/>
  <c r="Y32" i="20"/>
  <c r="U32" i="20"/>
  <c r="W32" i="20"/>
  <c r="Y41" i="20"/>
  <c r="X32" i="20"/>
  <c r="X41" i="20"/>
  <c r="V50" i="20"/>
  <c r="U50" i="20"/>
  <c r="X68" i="20"/>
  <c r="Y23" i="20"/>
  <c r="W68" i="20"/>
  <c r="Z23" i="20"/>
  <c r="U41" i="20"/>
  <c r="V41" i="20"/>
  <c r="U68" i="20"/>
  <c r="Z32" i="20"/>
  <c r="W41" i="20"/>
  <c r="V68" i="20"/>
  <c r="V32" i="20"/>
  <c r="Y68" i="20"/>
  <c r="Z68" i="20"/>
  <c r="U23" i="20"/>
  <c r="Z41" i="20"/>
  <c r="X50" i="20"/>
  <c r="Y50" i="20"/>
  <c r="W50" i="20"/>
  <c r="Z50" i="20"/>
  <c r="V23" i="20"/>
</calcChain>
</file>

<file path=xl/sharedStrings.xml><?xml version="1.0" encoding="utf-8"?>
<sst xmlns="http://schemas.openxmlformats.org/spreadsheetml/2006/main" count="303" uniqueCount="77">
  <si>
    <t>INSERT CAPTION AND DOCKET NUMBER</t>
  </si>
  <si>
    <t>[NAME OF UTILITY]</t>
  </si>
  <si>
    <t>[UTILITY SERVICE PROVIDED]</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</si>
  <si>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</si>
  <si>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</si>
  <si>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 xml:space="preserve">City </t>
  </si>
  <si>
    <t>Zip code</t>
  </si>
  <si>
    <t>180+ Days</t>
  </si>
  <si>
    <t>Municipality</t>
  </si>
  <si>
    <t xml:space="preserve">[MONTH AND YEAR IN RELATION TO THE DATA] </t>
  </si>
  <si>
    <t>[SUBMISSION DATE]</t>
  </si>
  <si>
    <t>30-59 Days</t>
  </si>
  <si>
    <t>60-89 Days</t>
  </si>
  <si>
    <t>90-119 Days</t>
  </si>
  <si>
    <t>150-179 Days</t>
  </si>
  <si>
    <t>Continue work paper -&gt;</t>
  </si>
  <si>
    <t xml:space="preserve">Total Number of Customers </t>
  </si>
  <si>
    <t>Total Dollar Amount</t>
  </si>
  <si>
    <t xml:space="preserve">Definitions: </t>
  </si>
  <si>
    <t>Notes: [Insert notation here for any of the sections - expand cell if needed]</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</si>
  <si>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</si>
  <si>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</si>
  <si>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</si>
  <si>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</si>
  <si>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</si>
  <si>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</si>
  <si>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</si>
  <si>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</si>
  <si>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</si>
  <si>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Ewing</t>
  </si>
  <si>
    <t>Hamilton</t>
  </si>
  <si>
    <t>Hopewell</t>
  </si>
  <si>
    <t>Lawrence</t>
  </si>
  <si>
    <t>Trenton</t>
  </si>
  <si>
    <t>June, 2023]</t>
  </si>
  <si>
    <t>[June, 2022]</t>
  </si>
  <si>
    <t>[June, 2019]</t>
  </si>
  <si>
    <t xml:space="preserve"> </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</si>
  <si>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</si>
  <si>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Active DPA's or customers currently enrolled in a DPA , </t>
    </r>
    <r>
      <rPr>
        <u/>
        <sz val="8"/>
        <color theme="1"/>
        <rFont val="Arial"/>
        <family val="2"/>
      </rPr>
      <t>should not be included</t>
    </r>
    <r>
      <rPr>
        <sz val="8"/>
        <color theme="1"/>
        <rFont val="Arial"/>
        <family val="2"/>
      </rPr>
      <t xml:space="preserve"> in this section of the report, as Sections 2a(7) &amp; 3a(7) request those amounts.</t>
    </r>
  </si>
  <si>
    <t>A</t>
  </si>
  <si>
    <t>B</t>
  </si>
  <si>
    <t>C</t>
  </si>
  <si>
    <t>D</t>
  </si>
  <si>
    <t>E</t>
  </si>
  <si>
    <t>F</t>
  </si>
  <si>
    <t>G</t>
  </si>
  <si>
    <t>H</t>
  </si>
  <si>
    <t>I</t>
  </si>
  <si>
    <t>J</t>
  </si>
  <si>
    <t>K</t>
  </si>
  <si>
    <t>L</t>
  </si>
  <si>
    <t>M</t>
  </si>
  <si>
    <t>N</t>
  </si>
  <si>
    <t>O</t>
  </si>
  <si>
    <t>P</t>
  </si>
  <si>
    <t>Q</t>
  </si>
  <si>
    <t>R</t>
  </si>
  <si>
    <t>S</t>
  </si>
  <si>
    <t>T</t>
  </si>
  <si>
    <t>U</t>
  </si>
  <si>
    <t>V</t>
  </si>
  <si>
    <t>W</t>
  </si>
  <si>
    <t>X</t>
  </si>
  <si>
    <t>Y</t>
  </si>
  <si>
    <t>Z</t>
  </si>
  <si>
    <t>Residential</t>
  </si>
  <si>
    <t>Commercial</t>
  </si>
  <si>
    <t>08628, 08638, 08618, 08560</t>
  </si>
  <si>
    <t>08610,08619,08620,08690,08629,08609,08691</t>
  </si>
  <si>
    <t>08534, 08525, 08628</t>
  </si>
  <si>
    <t>08648</t>
  </si>
  <si>
    <t>08611,08618,08610,08638,08609,08629,08608,08607</t>
  </si>
  <si>
    <t>120+ Days</t>
  </si>
  <si>
    <t>Notes</t>
  </si>
  <si>
    <t xml:space="preserve">#1: </t>
  </si>
  <si>
    <t xml:space="preserve"> 150-179 Days and 180+ Days columns can not be completed.  Our system breaks out aging only in the buskets furnished.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</si>
</sst>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0"/>
      <color theme="1"/>
      <name val="Arial"/>
      <family val="2"/>
    </font>
    <font>
      <sz val="11"/>
      <color theme="1"/>
      <name val="Calibri"/>
      <family val="2"/>
      <scheme val="minor"/>
    </font>
    <font>
      <b/>
      <sz val="8"/>
      <color theme="1"/>
      <name val="Arial"/>
      <family val="2"/>
    </font>
    <font>
      <u/>
      <sz val="8"/>
      <color theme="1"/>
      <name val="Arial"/>
      <family val="2"/>
    </font>
    <font>
      <sz val="8"/>
      <color theme="1"/>
      <name val="Arial"/>
      <family val="2"/>
    </font>
    <font>
      <b/>
      <u/>
      <sz val="8"/>
      <color theme="1"/>
      <name val="Arial"/>
      <family val="2"/>
    </font>
    <font>
      <b/>
      <sz val="8"/>
      <color rgb="FF000000"/>
      <name val="Arial"/>
      <family val="2"/>
    </font>
    <font>
      <sz val="8"/>
      <color rgb="FF000000"/>
      <name val="Arial"/>
      <family val="2"/>
    </font>
    <font>
      <b/>
      <i/>
      <sz val="8"/>
      <color theme="1"/>
      <name val="Arial"/>
      <family val="2"/>
    </font>
    <font>
      <b/>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F4B084"/>
        <bgColor indexed="64"/>
      </patternFill>
    </fill>
    <fill>
      <patternFill patternType="solid">
        <fgColor theme="0"/>
        <bgColor indexed="64"/>
      </patternFill>
    </fill>
    <fill>
      <patternFill patternType="solid">
        <fgColor theme="1"/>
        <bgColor indexed="64"/>
      </patternFill>
    </fill>
    <fill>
      <patternFill patternType="solid">
        <fgColor theme="0"/>
        <bgColor rgb="FF000000"/>
      </patternFill>
    </fill>
    <fill>
      <patternFill patternType="solid">
        <fgColor theme="8" tint="0.3999755851924192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43" fontId="2" fillId="0" borderId="0" applyFont="0" applyFill="0" applyBorder="0" applyAlignment="0" applyProtection="0"/>
  </cellStyleXfs>
  <cellXfs count="75">
    <xf numFmtId="0" fontId="0" fillId="0" borderId="0" xfId="0"/>
    <xf numFmtId="0" fontId="0" fillId="4" borderId="0" xfId="0" applyFill="1"/>
    <xf numFmtId="0" fontId="1" fillId="4" borderId="0" xfId="0" applyFont="1" applyFill="1" applyAlignment="1">
      <alignment horizontal="left"/>
    </xf>
    <xf numFmtId="0" fontId="3" fillId="4" borderId="0" xfId="0" applyFont="1" applyFill="1"/>
    <xf numFmtId="0" fontId="4" fillId="4" borderId="0" xfId="0" applyFont="1" applyFill="1"/>
    <xf numFmtId="0" fontId="5" fillId="4" borderId="0" xfId="0" applyFont="1" applyFill="1"/>
    <xf numFmtId="0" fontId="6" fillId="4" borderId="0" xfId="0" applyFont="1" applyFill="1"/>
    <xf numFmtId="0" fontId="5" fillId="0" borderId="0" xfId="0" applyFont="1"/>
    <xf numFmtId="0" fontId="7" fillId="4" borderId="0" xfId="0" applyFont="1" applyFill="1" applyAlignment="1">
      <alignment vertical="center" wrapText="1"/>
    </xf>
    <xf numFmtId="0" fontId="7" fillId="4" borderId="5" xfId="0" applyFont="1" applyFill="1" applyBorder="1" applyAlignment="1">
      <alignment vertical="center" wrapText="1"/>
    </xf>
    <xf numFmtId="0" fontId="7" fillId="4" borderId="0" xfId="0" applyFont="1" applyFill="1" applyAlignment="1">
      <alignment horizontal="left" vertical="center" wrapText="1"/>
    </xf>
    <xf numFmtId="0" fontId="5" fillId="2" borderId="0" xfId="0" applyFont="1" applyFill="1"/>
    <xf numFmtId="0" fontId="8" fillId="2" borderId="0" xfId="0" applyFont="1" applyFill="1" applyAlignment="1">
      <alignment horizontal="left" wrapText="1"/>
    </xf>
    <xf numFmtId="0" fontId="8" fillId="4" borderId="0" xfId="0" applyFont="1" applyFill="1" applyAlignment="1">
      <alignment horizontal="left" wrapText="1"/>
    </xf>
    <xf numFmtId="49" fontId="3" fillId="4" borderId="0" xfId="0" applyNumberFormat="1" applyFont="1" applyFill="1" applyAlignment="1">
      <alignment horizontal="left" vertical="top"/>
    </xf>
    <xf numFmtId="0" fontId="5" fillId="4" borderId="0" xfId="0" applyFont="1" applyFill="1" applyAlignment="1">
      <alignment horizontal="right"/>
    </xf>
    <xf numFmtId="49" fontId="3" fillId="4" borderId="0" xfId="0" applyNumberFormat="1" applyFont="1" applyFill="1"/>
    <xf numFmtId="0" fontId="7" fillId="4" borderId="0" xfId="0" applyFont="1" applyFill="1" applyAlignment="1">
      <alignment horizontal="center" vertical="center"/>
    </xf>
    <xf numFmtId="0" fontId="7" fillId="4" borderId="0" xfId="0" applyFont="1" applyFill="1" applyAlignment="1">
      <alignment vertical="center"/>
    </xf>
    <xf numFmtId="0" fontId="7" fillId="6" borderId="0" xfId="0" applyFont="1" applyFill="1" applyAlignment="1">
      <alignment vertical="center"/>
    </xf>
    <xf numFmtId="0" fontId="8" fillId="0" borderId="1" xfId="0" applyFont="1" applyBorder="1"/>
    <xf numFmtId="0" fontId="8" fillId="0" borderId="3" xfId="0" applyFont="1" applyBorder="1" applyAlignment="1">
      <alignment horizontal="center"/>
    </xf>
    <xf numFmtId="0" fontId="8" fillId="0" borderId="1" xfId="0" applyFont="1" applyBorder="1" applyAlignment="1">
      <alignment horizontal="center" vertical="center"/>
    </xf>
    <xf numFmtId="0" fontId="8" fillId="4" borderId="0" xfId="0" applyFont="1" applyFill="1" applyAlignment="1">
      <alignment horizontal="center" vertical="center"/>
    </xf>
    <xf numFmtId="0" fontId="5" fillId="0" borderId="1" xfId="0" applyFont="1" applyBorder="1"/>
    <xf numFmtId="0" fontId="5" fillId="0" borderId="3" xfId="0" applyFont="1" applyBorder="1"/>
    <xf numFmtId="164" fontId="5" fillId="0" borderId="1" xfId="1" applyNumberFormat="1" applyFont="1" applyBorder="1"/>
    <xf numFmtId="0" fontId="5" fillId="4" borderId="1" xfId="0" applyFont="1" applyFill="1" applyBorder="1"/>
    <xf numFmtId="164" fontId="5" fillId="4" borderId="0" xfId="1" applyNumberFormat="1" applyFont="1" applyFill="1"/>
    <xf numFmtId="164" fontId="5" fillId="4" borderId="1" xfId="1" applyNumberFormat="1" applyFont="1" applyFill="1" applyBorder="1"/>
    <xf numFmtId="0" fontId="5" fillId="5" borderId="8" xfId="0" applyFont="1" applyFill="1" applyBorder="1"/>
    <xf numFmtId="0" fontId="5" fillId="5" borderId="9" xfId="0" applyFont="1" applyFill="1" applyBorder="1"/>
    <xf numFmtId="164" fontId="5" fillId="4" borderId="7" xfId="1" applyNumberFormat="1" applyFont="1" applyFill="1" applyBorder="1"/>
    <xf numFmtId="0" fontId="9" fillId="0" borderId="10" xfId="0" applyFont="1" applyBorder="1"/>
    <xf numFmtId="0" fontId="8" fillId="0" borderId="0" xfId="0" applyFont="1"/>
    <xf numFmtId="164" fontId="7" fillId="6" borderId="0" xfId="1" applyNumberFormat="1" applyFont="1" applyFill="1" applyAlignment="1">
      <alignment vertical="center"/>
    </xf>
    <xf numFmtId="164" fontId="8" fillId="0" borderId="1" xfId="1" applyNumberFormat="1" applyFont="1" applyBorder="1" applyAlignment="1">
      <alignment horizontal="center" vertical="center"/>
    </xf>
    <xf numFmtId="0" fontId="5" fillId="0" borderId="2" xfId="0" applyFont="1" applyBorder="1"/>
    <xf numFmtId="49" fontId="1" fillId="4" borderId="0" xfId="0" applyNumberFormat="1" applyFont="1" applyFill="1" applyAlignment="1">
      <alignment horizontal="center"/>
    </xf>
    <xf numFmtId="0" fontId="1" fillId="4" borderId="0" xfId="0" applyFont="1" applyFill="1" applyAlignment="1">
      <alignment horizontal="center"/>
    </xf>
    <xf numFmtId="0" fontId="7" fillId="3" borderId="1"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 xfId="0" applyFont="1" applyFill="1" applyBorder="1" applyAlignment="1">
      <alignment vertical="center"/>
    </xf>
    <xf numFmtId="0" fontId="7" fillId="4" borderId="5" xfId="0" applyFont="1" applyFill="1" applyBorder="1" applyAlignment="1">
      <alignment vertical="center"/>
    </xf>
    <xf numFmtId="0" fontId="7" fillId="7" borderId="3" xfId="0" applyFont="1" applyFill="1" applyBorder="1" applyAlignment="1">
      <alignment vertical="center"/>
    </xf>
    <xf numFmtId="0" fontId="7" fillId="7" borderId="4" xfId="0" applyFont="1" applyFill="1" applyBorder="1" applyAlignment="1">
      <alignment vertical="center"/>
    </xf>
    <xf numFmtId="0" fontId="7" fillId="7" borderId="2" xfId="0" applyFont="1" applyFill="1" applyBorder="1" applyAlignment="1">
      <alignment vertical="center"/>
    </xf>
    <xf numFmtId="164" fontId="7" fillId="7" borderId="3" xfId="1" applyNumberFormat="1" applyFont="1" applyFill="1" applyBorder="1" applyAlignment="1">
      <alignment vertical="center"/>
    </xf>
    <xf numFmtId="164" fontId="7" fillId="7" borderId="4" xfId="1" applyNumberFormat="1" applyFont="1" applyFill="1" applyBorder="1" applyAlignment="1">
      <alignment vertical="center"/>
    </xf>
    <xf numFmtId="164" fontId="7" fillId="7" borderId="2" xfId="1" applyNumberFormat="1" applyFont="1" applyFill="1" applyBorder="1" applyAlignment="1">
      <alignment vertical="center"/>
    </xf>
    <xf numFmtId="164" fontId="9" fillId="0" borderId="10" xfId="1" applyNumberFormat="1" applyFont="1" applyBorder="1" applyAlignment="1">
      <alignment wrapText="1"/>
    </xf>
    <xf numFmtId="0" fontId="9" fillId="0" borderId="10" xfId="0" applyFont="1" applyBorder="1" applyAlignment="1">
      <alignment wrapText="1"/>
    </xf>
    <xf numFmtId="0" fontId="8" fillId="0" borderId="2" xfId="0" applyFont="1" applyBorder="1"/>
    <xf numFmtId="0" fontId="9" fillId="0" borderId="12" xfId="0" applyFont="1" applyBorder="1" applyAlignment="1">
      <alignment horizontal="left" indent="1"/>
    </xf>
    <xf numFmtId="0" fontId="5" fillId="4" borderId="6" xfId="0" applyFont="1" applyFill="1" applyBorder="1"/>
    <xf numFmtId="0" fontId="5" fillId="2" borderId="13" xfId="0" applyFont="1" applyFill="1" applyBorder="1" applyAlignment="1">
      <alignment vertical="center"/>
    </xf>
    <xf numFmtId="0" fontId="5" fillId="4" borderId="13" xfId="0" applyFont="1" applyFill="1" applyBorder="1"/>
    <xf numFmtId="0" fontId="5" fillId="4" borderId="11" xfId="0" applyFont="1" applyFill="1" applyBorder="1"/>
    <xf numFmtId="0" fontId="5" fillId="2" borderId="13" xfId="0" applyFont="1" applyFill="1" applyBorder="1"/>
    <xf numFmtId="0" fontId="9" fillId="0" borderId="12" xfId="0" applyFont="1" applyBorder="1" applyAlignment="1">
      <alignment horizontal="left" wrapText="1" indent="1"/>
    </xf>
    <xf numFmtId="164" fontId="7" fillId="3" borderId="3" xfId="1" applyNumberFormat="1" applyFont="1" applyFill="1" applyBorder="1" applyAlignment="1">
      <alignment vertical="center"/>
    </xf>
    <xf numFmtId="164" fontId="7" fillId="3" borderId="4" xfId="1" applyNumberFormat="1" applyFont="1" applyFill="1" applyBorder="1" applyAlignment="1">
      <alignment vertical="center"/>
    </xf>
    <xf numFmtId="164" fontId="7" fillId="3" borderId="2" xfId="1" applyNumberFormat="1" applyFont="1" applyFill="1" applyBorder="1" applyAlignment="1">
      <alignment vertical="center"/>
    </xf>
    <xf numFmtId="164" fontId="8" fillId="0" borderId="11" xfId="1" applyNumberFormat="1" applyFont="1" applyBorder="1" applyAlignment="1">
      <alignment horizontal="center" vertical="center"/>
    </xf>
    <xf numFmtId="164" fontId="8" fillId="0" borderId="2" xfId="1" applyNumberFormat="1" applyFont="1" applyBorder="1" applyAlignment="1">
      <alignment horizontal="center" vertical="center"/>
    </xf>
    <xf numFmtId="164" fontId="5" fillId="0" borderId="2" xfId="1" applyNumberFormat="1" applyFont="1" applyBorder="1"/>
    <xf numFmtId="164" fontId="0" fillId="0" borderId="0" xfId="1" applyNumberFormat="1" applyFont="1"/>
    <xf numFmtId="0" fontId="5" fillId="0" borderId="1" xfId="1" applyNumberFormat="1" applyFont="1" applyBorder="1"/>
    <xf numFmtId="0" fontId="8" fillId="0" borderId="1" xfId="0" applyFont="1" applyBorder="1" applyAlignment="1">
      <alignment horizontal="left" vertical="center"/>
    </xf>
    <xf numFmtId="164" fontId="8" fillId="0" borderId="1" xfId="1" applyNumberFormat="1" applyFont="1" applyBorder="1" applyAlignment="1">
      <alignment horizontal="left" vertical="center"/>
    </xf>
    <xf numFmtId="164" fontId="8" fillId="0" borderId="11" xfId="1" applyNumberFormat="1" applyFont="1" applyBorder="1" applyAlignment="1">
      <alignment horizontal="left" vertical="center"/>
    </xf>
    <xf numFmtId="0" fontId="10" fillId="4" borderId="1" xfId="0" applyFont="1" applyFill="1" applyBorder="1" applyAlignment="1">
      <alignment horizontal="right"/>
    </xf>
    <xf numFmtId="0" fontId="10" fillId="4" borderId="0" xfId="0" applyFont="1" applyFill="1"/>
    <xf numFmtId="0" fontId="10" fillId="4" borderId="0" xfId="0" applyFont="1" applyFill="1" applyAlignment="1">
      <alignment horizontal="right"/>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4.4"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0FC5-8E4F-4314-848A-4BCC320DDC4A}">
  <dimension ref="A1:E6"/>
  <sheetViews>
    <sheetView zoomScaleNormal="100" workbookViewId="0">
      <selection activeCell="E6" sqref="E6"/>
    </sheetView>
  </sheetViews>
  <sheetFormatPr defaultColWidth="0" defaultRowHeight="14.4" customHeight="1"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554C-00C9-4A4D-AD73-D5470CCE3B31}">
  <dimension ref="A1:XFC69"/>
  <sheetViews>
    <sheetView tabSelected="1" topLeftCell="A10" zoomScale="91" zoomScaleNormal="91" workbookViewId="0">
      <selection activeCell="T3" sqref="T3"/>
    </sheetView>
  </sheetViews>
  <sheetFormatPr defaultColWidth="8.33203125" defaultRowHeight="14.4" x14ac:dyDescent="0.3"/>
  <cols>
    <col min="2" max="2" width="9.88671875" customWidth="1"/>
    <col min="11" max="11" width="0" hidden="1" customWidth="1"/>
    <col min="13" max="14" width="9.44140625" bestFit="1" customWidth="1"/>
    <col min="15" max="15" width="10.6640625" bestFit="1" customWidth="1"/>
    <col min="16" max="17" width="9.44140625" bestFit="1" customWidth="1"/>
    <col min="18" max="18" width="9.109375" customWidth="1"/>
    <col min="19" max="19" width="0" hidden="1" customWidth="1"/>
    <col min="20" max="20" width="9.33203125" customWidth="1"/>
  </cols>
  <sheetData>
    <row r="1" spans="1:16383" s="7" customFormat="1" ht="10.199999999999999" x14ac:dyDescent="0.2">
      <c r="A1" s="3" t="s">
        <v>3</v>
      </c>
      <c r="B1" s="4"/>
      <c r="C1" s="4"/>
      <c r="D1" s="5"/>
      <c r="E1" s="5"/>
      <c r="F1" s="5"/>
      <c r="G1" s="5"/>
      <c r="H1" s="6"/>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2" spans="1:16383" s="7" customFormat="1" ht="34.200000000000003" customHeight="1" x14ac:dyDescent="0.2">
      <c r="A2" s="44" t="s">
        <v>4</v>
      </c>
      <c r="B2" s="18"/>
      <c r="C2" s="18"/>
      <c r="D2" s="18"/>
      <c r="E2" s="18"/>
      <c r="F2" s="18"/>
      <c r="G2" s="18"/>
      <c r="H2" s="18"/>
      <c r="I2" s="18"/>
      <c r="J2" s="18"/>
      <c r="K2" s="18"/>
      <c r="L2" s="18"/>
      <c r="M2" s="18"/>
      <c r="N2" s="18"/>
      <c r="O2" s="18"/>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7" customFormat="1" ht="11.4" customHeight="1" x14ac:dyDescent="0.2">
      <c r="A3" s="9"/>
      <c r="B3" s="8"/>
      <c r="C3" s="8"/>
      <c r="D3" s="8"/>
      <c r="E3" s="8"/>
      <c r="F3" s="8"/>
      <c r="G3" s="8"/>
      <c r="H3" s="8"/>
      <c r="I3" s="8"/>
      <c r="J3" s="8"/>
      <c r="K3" s="8"/>
      <c r="L3" s="8"/>
      <c r="M3" s="8"/>
      <c r="N3" s="8"/>
      <c r="O3" s="8"/>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pans="1:16383" s="7" customFormat="1" ht="13.8" customHeight="1" x14ac:dyDescent="0.2">
      <c r="A4" s="10"/>
      <c r="B4" s="10"/>
      <c r="C4" s="10"/>
      <c r="D4" s="10"/>
      <c r="E4" s="10"/>
      <c r="F4" s="5"/>
      <c r="G4" s="5"/>
      <c r="H4" s="10"/>
      <c r="I4" s="10"/>
      <c r="J4" s="10"/>
      <c r="K4" s="10"/>
      <c r="L4" s="10"/>
      <c r="M4" s="10"/>
      <c r="N4" s="10"/>
      <c r="O4" s="10"/>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c r="XFA4" s="5"/>
      <c r="XFB4" s="5"/>
      <c r="XFC4" s="5"/>
    </row>
    <row r="5" spans="1:16383" s="7" customFormat="1" ht="10.199999999999999" x14ac:dyDescent="0.2">
      <c r="A5" s="11" t="s">
        <v>38</v>
      </c>
      <c r="B5" s="12"/>
      <c r="C5" s="12"/>
      <c r="D5" s="12"/>
      <c r="E5" s="12"/>
      <c r="F5" s="11"/>
      <c r="G5" s="11"/>
      <c r="H5" s="11"/>
      <c r="I5" s="11"/>
      <c r="J5" s="11"/>
      <c r="K5" s="11"/>
      <c r="L5" s="1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c r="XFB5" s="5"/>
      <c r="XFC5" s="5"/>
    </row>
    <row r="6" spans="1:16383" s="7" customFormat="1" ht="10.199999999999999" x14ac:dyDescent="0.2">
      <c r="A6" s="5"/>
      <c r="B6" s="13"/>
      <c r="C6" s="13"/>
      <c r="D6" s="13"/>
      <c r="E6" s="13"/>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row>
    <row r="7" spans="1:16383" s="7" customFormat="1" ht="13.2" x14ac:dyDescent="0.25">
      <c r="A7" s="5" t="s">
        <v>19</v>
      </c>
      <c r="B7" s="5"/>
      <c r="C7" s="5"/>
      <c r="D7" s="5"/>
      <c r="E7" s="5"/>
      <c r="F7" s="5"/>
      <c r="G7" s="5"/>
      <c r="H7" s="5"/>
      <c r="I7" s="5"/>
      <c r="J7" s="5"/>
      <c r="K7" s="5"/>
      <c r="L7" s="5"/>
      <c r="M7" s="72" t="s">
        <v>74</v>
      </c>
      <c r="N7" s="73"/>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row>
    <row r="8" spans="1:16383" s="7" customFormat="1" ht="16.2" customHeight="1" x14ac:dyDescent="0.25">
      <c r="A8" s="5"/>
      <c r="B8" s="5"/>
      <c r="C8" s="5"/>
      <c r="D8" s="5"/>
      <c r="E8" s="5"/>
      <c r="F8" s="5"/>
      <c r="G8" s="5"/>
      <c r="H8" s="5"/>
      <c r="I8" s="5"/>
      <c r="J8" s="5"/>
      <c r="K8" s="5"/>
      <c r="L8" s="5"/>
      <c r="M8" s="74" t="s">
        <v>75</v>
      </c>
      <c r="N8" s="73" t="s">
        <v>76</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row>
    <row r="9" spans="1:16383" s="7" customFormat="1" ht="10.199999999999999" x14ac:dyDescent="0.2">
      <c r="A9" s="14" t="s">
        <v>18</v>
      </c>
      <c r="B9" s="5" t="s">
        <v>20</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s="7" customFormat="1" ht="10.199999999999999" x14ac:dyDescent="0.2">
      <c r="A10" s="5"/>
      <c r="B10" s="5" t="s">
        <v>21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s="7" customFormat="1" ht="10.199999999999999" x14ac:dyDescent="0.2">
      <c r="A11" s="5"/>
      <c r="B11" s="5" t="s">
        <v>39</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7" customFormat="1" ht="10.199999999999999" hidden="1"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7" customFormat="1" ht="10.199999999999999" hidden="1"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1:16383" s="7" customFormat="1" ht="10.199999999999999" hidden="1" customHeight="1" x14ac:dyDescent="0.2">
      <c r="A14" s="5"/>
      <c r="B14" s="13"/>
      <c r="C14" s="13"/>
      <c r="D14" s="13"/>
      <c r="E14" s="13"/>
      <c r="F14" s="5"/>
      <c r="G14" s="5"/>
      <c r="H14" s="5"/>
      <c r="I14" s="5"/>
      <c r="J14" s="5"/>
      <c r="K14" s="5"/>
      <c r="L14" s="5"/>
      <c r="M14" s="5"/>
      <c r="N14" s="5"/>
      <c r="O14" s="5"/>
      <c r="P14" s="5"/>
      <c r="Q14" s="5"/>
      <c r="R14" s="5"/>
      <c r="S14" s="5"/>
      <c r="T14" s="5"/>
      <c r="U14" s="5"/>
      <c r="V14" s="5"/>
      <c r="W14" s="5"/>
      <c r="X14" s="5"/>
      <c r="Y14" s="5"/>
      <c r="Z14" s="15" t="s">
        <v>15</v>
      </c>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16383" s="7" customFormat="1" ht="12.6" customHeight="1" x14ac:dyDescent="0.25">
      <c r="A15" s="38" t="s">
        <v>40</v>
      </c>
      <c r="B15" s="39" t="s">
        <v>41</v>
      </c>
      <c r="C15" s="39" t="s">
        <v>42</v>
      </c>
      <c r="D15" s="39" t="s">
        <v>43</v>
      </c>
      <c r="E15" s="39" t="s">
        <v>44</v>
      </c>
      <c r="F15" s="39" t="s">
        <v>45</v>
      </c>
      <c r="G15" s="39" t="s">
        <v>46</v>
      </c>
      <c r="H15" s="39" t="s">
        <v>47</v>
      </c>
      <c r="I15" s="39" t="s">
        <v>48</v>
      </c>
      <c r="J15" s="39" t="s">
        <v>49</v>
      </c>
      <c r="K15" s="39" t="s">
        <v>50</v>
      </c>
      <c r="L15" s="39" t="s">
        <v>51</v>
      </c>
      <c r="M15" s="39" t="s">
        <v>52</v>
      </c>
      <c r="N15" s="39" t="s">
        <v>53</v>
      </c>
      <c r="O15" s="39" t="s">
        <v>54</v>
      </c>
      <c r="P15" s="39" t="s">
        <v>55</v>
      </c>
      <c r="Q15" s="39" t="s">
        <v>56</v>
      </c>
      <c r="R15" s="39" t="s">
        <v>57</v>
      </c>
      <c r="S15" s="39" t="s">
        <v>58</v>
      </c>
      <c r="T15" s="39" t="s">
        <v>59</v>
      </c>
      <c r="U15" s="39" t="s">
        <v>60</v>
      </c>
      <c r="V15" s="39" t="s">
        <v>61</v>
      </c>
      <c r="W15" s="39" t="s">
        <v>62</v>
      </c>
      <c r="X15" s="39" t="s">
        <v>63</v>
      </c>
      <c r="Y15" s="39" t="s">
        <v>64</v>
      </c>
      <c r="Z15" s="39" t="s">
        <v>65</v>
      </c>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16383" s="7" customFormat="1" ht="11.4" customHeight="1" x14ac:dyDescent="0.3">
      <c r="A16" s="16"/>
      <c r="B16" s="13" t="s">
        <v>66</v>
      </c>
      <c r="C16" s="13"/>
      <c r="D16" s="13"/>
      <c r="E16" s="40" t="s">
        <v>23</v>
      </c>
      <c r="F16" s="40"/>
      <c r="G16" s="40"/>
      <c r="H16" s="40"/>
      <c r="I16" s="40"/>
      <c r="J16" s="40"/>
      <c r="K16" s="17"/>
      <c r="L16" s="18"/>
      <c r="M16" s="40" t="s">
        <v>24</v>
      </c>
      <c r="N16" s="40"/>
      <c r="O16" s="40"/>
      <c r="P16" s="40"/>
      <c r="Q16" s="40"/>
      <c r="R16" s="40"/>
      <c r="S16" s="5"/>
      <c r="T16" s="18"/>
      <c r="U16" s="41" t="s">
        <v>25</v>
      </c>
      <c r="V16" s="42"/>
      <c r="W16" s="42"/>
      <c r="X16" s="42"/>
      <c r="Y16" s="42"/>
      <c r="Z16" s="43"/>
      <c r="AA16"/>
      <c r="AB16"/>
      <c r="AC16"/>
      <c r="AD16"/>
      <c r="AE16"/>
      <c r="AF16"/>
      <c r="AG16"/>
      <c r="AH16"/>
      <c r="AI16"/>
      <c r="AJ16"/>
      <c r="AK16"/>
      <c r="AL16"/>
      <c r="AM16"/>
      <c r="AN16"/>
      <c r="AO16"/>
      <c r="AP16"/>
      <c r="AQ16"/>
      <c r="AR16"/>
      <c r="AS16"/>
      <c r="AT16"/>
      <c r="AU16"/>
      <c r="AV16"/>
      <c r="AW16"/>
      <c r="AX16"/>
      <c r="AY16"/>
      <c r="AZ16"/>
      <c r="BA16"/>
      <c r="BB16"/>
    </row>
    <row r="17" spans="1:54" s="7" customFormat="1" ht="11.4" customHeight="1" x14ac:dyDescent="0.3">
      <c r="A17" s="55"/>
      <c r="B17" s="53" t="s">
        <v>5</v>
      </c>
      <c r="C17" s="20" t="s">
        <v>8</v>
      </c>
      <c r="D17" s="21" t="s">
        <v>6</v>
      </c>
      <c r="E17" s="22" t="s">
        <v>11</v>
      </c>
      <c r="F17" s="22" t="s">
        <v>12</v>
      </c>
      <c r="G17" s="22" t="s">
        <v>13</v>
      </c>
      <c r="H17" s="22" t="s">
        <v>73</v>
      </c>
      <c r="I17" s="69" t="s">
        <v>14</v>
      </c>
      <c r="J17" s="22" t="s">
        <v>7</v>
      </c>
      <c r="K17" s="23"/>
      <c r="L17" s="5"/>
      <c r="M17" s="36" t="s">
        <v>11</v>
      </c>
      <c r="N17" s="36" t="s">
        <v>12</v>
      </c>
      <c r="O17" s="36" t="s">
        <v>13</v>
      </c>
      <c r="P17" s="36" t="s">
        <v>73</v>
      </c>
      <c r="Q17" s="70" t="s">
        <v>14</v>
      </c>
      <c r="R17" s="36" t="s">
        <v>7</v>
      </c>
      <c r="S17" s="5"/>
      <c r="T17" s="5"/>
      <c r="U17" s="22" t="s">
        <v>11</v>
      </c>
      <c r="V17" s="22" t="s">
        <v>12</v>
      </c>
      <c r="W17" s="22" t="s">
        <v>13</v>
      </c>
      <c r="X17" s="22" t="s">
        <v>73</v>
      </c>
      <c r="Y17" s="69" t="s">
        <v>14</v>
      </c>
      <c r="Z17" s="22" t="s">
        <v>7</v>
      </c>
      <c r="AA17"/>
      <c r="AB17"/>
      <c r="AC17"/>
      <c r="AD17"/>
      <c r="AE17"/>
      <c r="AF17"/>
      <c r="AG17"/>
      <c r="AH17"/>
      <c r="AI17"/>
      <c r="AJ17"/>
      <c r="AK17"/>
      <c r="AL17"/>
      <c r="AM17"/>
      <c r="AN17"/>
      <c r="AO17"/>
      <c r="AP17"/>
      <c r="AQ17"/>
      <c r="AR17"/>
      <c r="AS17"/>
      <c r="AT17"/>
      <c r="AU17"/>
      <c r="AV17"/>
      <c r="AW17"/>
      <c r="AX17"/>
      <c r="AY17"/>
      <c r="AZ17"/>
      <c r="BA17"/>
      <c r="BB17"/>
    </row>
    <row r="18" spans="1:54" s="7" customFormat="1" ht="11.4" customHeight="1" x14ac:dyDescent="0.3">
      <c r="A18" s="56" t="s">
        <v>34</v>
      </c>
      <c r="B18" s="37" t="s">
        <v>29</v>
      </c>
      <c r="C18" s="24" t="s">
        <v>29</v>
      </c>
      <c r="D18" s="25" t="s">
        <v>68</v>
      </c>
      <c r="E18" s="24">
        <v>22</v>
      </c>
      <c r="F18" s="24">
        <v>20</v>
      </c>
      <c r="G18" s="24">
        <v>2125</v>
      </c>
      <c r="H18" s="24">
        <v>2141</v>
      </c>
      <c r="I18" s="24"/>
      <c r="J18" s="24"/>
      <c r="K18" s="5"/>
      <c r="L18" s="5">
        <f>SUM(E18:K18)</f>
        <v>4308</v>
      </c>
      <c r="M18" s="26">
        <v>1616.9</v>
      </c>
      <c r="N18" s="26">
        <v>3073.88</v>
      </c>
      <c r="O18" s="26">
        <v>285411.53000000003</v>
      </c>
      <c r="P18" s="26">
        <v>1383626.53</v>
      </c>
      <c r="Q18" s="26"/>
      <c r="R18" s="26"/>
      <c r="S18" s="5"/>
      <c r="T18" s="5"/>
      <c r="U18" s="26">
        <f>M18/E18</f>
        <v>73.49545454545455</v>
      </c>
      <c r="V18" s="26">
        <f t="shared" ref="V18:V22" si="0">N18/F18</f>
        <v>153.69400000000002</v>
      </c>
      <c r="W18" s="26">
        <f t="shared" ref="W18:W22" si="1">O18/G18</f>
        <v>134.31130823529412</v>
      </c>
      <c r="X18" s="26">
        <f t="shared" ref="X18:X22" si="2">P18/H18</f>
        <v>646.25246613731906</v>
      </c>
      <c r="Y18" s="26" t="e">
        <f t="shared" ref="Y18:Y22" si="3">Q18/I18</f>
        <v>#DIV/0!</v>
      </c>
      <c r="Z18" s="26" t="e">
        <f t="shared" ref="Z18:Z22" si="4">R18/J18</f>
        <v>#DIV/0!</v>
      </c>
      <c r="AA18"/>
      <c r="AB18"/>
      <c r="AC18"/>
      <c r="AD18"/>
      <c r="AE18"/>
      <c r="AF18"/>
      <c r="AG18"/>
      <c r="AH18"/>
      <c r="AI18"/>
      <c r="AJ18"/>
      <c r="AK18"/>
      <c r="AL18"/>
      <c r="AM18"/>
      <c r="AN18"/>
      <c r="AO18"/>
      <c r="AP18"/>
      <c r="AQ18"/>
      <c r="AR18"/>
      <c r="AS18"/>
      <c r="AT18"/>
      <c r="AU18"/>
      <c r="AV18"/>
      <c r="AW18"/>
      <c r="AX18"/>
      <c r="AY18"/>
      <c r="AZ18"/>
      <c r="BA18"/>
      <c r="BB18"/>
    </row>
    <row r="19" spans="1:54" s="7" customFormat="1" ht="11.4" customHeight="1" x14ac:dyDescent="0.3">
      <c r="A19" s="57"/>
      <c r="B19" s="37" t="s">
        <v>30</v>
      </c>
      <c r="C19" s="24" t="s">
        <v>30</v>
      </c>
      <c r="D19" s="25" t="s">
        <v>69</v>
      </c>
      <c r="E19" s="24">
        <v>8254</v>
      </c>
      <c r="F19" s="24">
        <v>2904</v>
      </c>
      <c r="G19" s="24">
        <v>25</v>
      </c>
      <c r="H19" s="24">
        <v>5138</v>
      </c>
      <c r="I19" s="24"/>
      <c r="J19" s="24"/>
      <c r="K19" s="5"/>
      <c r="L19" s="5">
        <f t="shared" ref="L19:L22" si="5">SUM(E19:K19)</f>
        <v>16321</v>
      </c>
      <c r="M19" s="26">
        <v>978761.04999999399</v>
      </c>
      <c r="N19" s="26">
        <v>348437.36</v>
      </c>
      <c r="O19" s="26">
        <v>21789.27</v>
      </c>
      <c r="P19" s="26">
        <v>2782034.19</v>
      </c>
      <c r="Q19" s="26"/>
      <c r="R19" s="26"/>
      <c r="S19" s="5"/>
      <c r="T19" s="5"/>
      <c r="U19" s="26">
        <f t="shared" ref="U19:U22" si="6">M19/E19</f>
        <v>118.58020959534699</v>
      </c>
      <c r="V19" s="26">
        <f t="shared" si="0"/>
        <v>119.9853168044077</v>
      </c>
      <c r="W19" s="26">
        <f t="shared" si="1"/>
        <v>871.57079999999996</v>
      </c>
      <c r="X19" s="26">
        <f t="shared" si="2"/>
        <v>541.46247372518485</v>
      </c>
      <c r="Y19" s="26" t="e">
        <f t="shared" si="3"/>
        <v>#DIV/0!</v>
      </c>
      <c r="Z19" s="26" t="e">
        <f t="shared" si="4"/>
        <v>#DIV/0!</v>
      </c>
      <c r="AA19"/>
      <c r="AB19"/>
      <c r="AC19"/>
      <c r="AD19"/>
      <c r="AE19"/>
      <c r="AF19"/>
      <c r="AG19"/>
      <c r="AH19"/>
      <c r="AI19"/>
      <c r="AJ19"/>
      <c r="AK19"/>
      <c r="AL19"/>
      <c r="AM19"/>
      <c r="AN19"/>
      <c r="AO19"/>
      <c r="AP19"/>
      <c r="AQ19"/>
      <c r="AR19"/>
      <c r="AS19"/>
      <c r="AT19"/>
      <c r="AU19"/>
      <c r="AV19"/>
      <c r="AW19"/>
      <c r="AX19"/>
      <c r="AY19"/>
      <c r="AZ19"/>
      <c r="BA19"/>
      <c r="BB19"/>
    </row>
    <row r="20" spans="1:54" s="7" customFormat="1" ht="11.4" customHeight="1" x14ac:dyDescent="0.3">
      <c r="A20" s="57"/>
      <c r="B20" s="37" t="s">
        <v>31</v>
      </c>
      <c r="C20" s="24" t="s">
        <v>31</v>
      </c>
      <c r="D20" s="25" t="s">
        <v>70</v>
      </c>
      <c r="E20" s="24">
        <v>1269</v>
      </c>
      <c r="F20" s="24">
        <v>0</v>
      </c>
      <c r="G20" s="24">
        <v>0</v>
      </c>
      <c r="H20" s="24">
        <v>239</v>
      </c>
      <c r="I20" s="24"/>
      <c r="J20" s="24"/>
      <c r="K20" s="5"/>
      <c r="L20" s="5">
        <f t="shared" si="5"/>
        <v>1508</v>
      </c>
      <c r="M20" s="26">
        <v>169232.08</v>
      </c>
      <c r="N20" s="26">
        <v>0</v>
      </c>
      <c r="O20" s="26">
        <v>0</v>
      </c>
      <c r="P20" s="26">
        <v>88904.58</v>
      </c>
      <c r="Q20" s="26"/>
      <c r="R20" s="26"/>
      <c r="S20" s="5"/>
      <c r="T20" s="5"/>
      <c r="U20" s="26">
        <f t="shared" si="6"/>
        <v>133.35861308116625</v>
      </c>
      <c r="V20" s="26" t="e">
        <f t="shared" si="0"/>
        <v>#DIV/0!</v>
      </c>
      <c r="W20" s="26" t="e">
        <f t="shared" si="1"/>
        <v>#DIV/0!</v>
      </c>
      <c r="X20" s="26">
        <f t="shared" si="2"/>
        <v>371.98569037656904</v>
      </c>
      <c r="Y20" s="26" t="e">
        <f t="shared" si="3"/>
        <v>#DIV/0!</v>
      </c>
      <c r="Z20" s="26" t="e">
        <f t="shared" si="4"/>
        <v>#DIV/0!</v>
      </c>
      <c r="AA20"/>
      <c r="AB20"/>
      <c r="AC20"/>
      <c r="AD20"/>
      <c r="AE20"/>
      <c r="AF20"/>
      <c r="AG20"/>
      <c r="AH20"/>
      <c r="AI20"/>
      <c r="AJ20"/>
      <c r="AK20"/>
      <c r="AL20"/>
      <c r="AM20"/>
      <c r="AN20"/>
      <c r="AO20"/>
      <c r="AP20"/>
      <c r="AQ20"/>
      <c r="AR20"/>
      <c r="AS20"/>
      <c r="AT20"/>
      <c r="AU20"/>
      <c r="AV20"/>
      <c r="AW20"/>
      <c r="AX20"/>
      <c r="AY20"/>
      <c r="AZ20"/>
      <c r="BA20"/>
      <c r="BB20"/>
    </row>
    <row r="21" spans="1:54" s="7" customFormat="1" ht="11.4" customHeight="1" x14ac:dyDescent="0.3">
      <c r="A21" s="57"/>
      <c r="B21" s="37" t="s">
        <v>32</v>
      </c>
      <c r="C21" s="24" t="s">
        <v>32</v>
      </c>
      <c r="D21" s="25" t="s">
        <v>71</v>
      </c>
      <c r="E21" s="24">
        <v>5</v>
      </c>
      <c r="F21" s="24">
        <v>7</v>
      </c>
      <c r="G21" s="24">
        <v>764</v>
      </c>
      <c r="H21" s="24">
        <v>730</v>
      </c>
      <c r="I21" s="24"/>
      <c r="J21" s="24"/>
      <c r="K21" s="5"/>
      <c r="L21" s="5">
        <f t="shared" si="5"/>
        <v>1506</v>
      </c>
      <c r="M21" s="26">
        <v>471.17</v>
      </c>
      <c r="N21" s="26">
        <v>3013.48</v>
      </c>
      <c r="O21" s="26">
        <v>92324.590000000098</v>
      </c>
      <c r="P21" s="26">
        <v>350883.79</v>
      </c>
      <c r="Q21" s="26"/>
      <c r="R21" s="26"/>
      <c r="S21" s="5"/>
      <c r="T21" s="5"/>
      <c r="U21" s="26">
        <f t="shared" si="6"/>
        <v>94.234000000000009</v>
      </c>
      <c r="V21" s="26">
        <f t="shared" si="0"/>
        <v>430.49714285714288</v>
      </c>
      <c r="W21" s="26">
        <f t="shared" si="1"/>
        <v>120.84370418848181</v>
      </c>
      <c r="X21" s="26">
        <f t="shared" si="2"/>
        <v>480.66272602739724</v>
      </c>
      <c r="Y21" s="26" t="e">
        <f t="shared" si="3"/>
        <v>#DIV/0!</v>
      </c>
      <c r="Z21" s="26" t="e">
        <f t="shared" si="4"/>
        <v>#DIV/0!</v>
      </c>
      <c r="AA21"/>
      <c r="AB21"/>
      <c r="AC21"/>
      <c r="AD21"/>
      <c r="AE21"/>
      <c r="AF21"/>
      <c r="AG21"/>
      <c r="AH21"/>
      <c r="AI21"/>
      <c r="AJ21"/>
      <c r="AK21"/>
      <c r="AL21"/>
      <c r="AM21"/>
      <c r="AN21"/>
      <c r="AO21"/>
      <c r="AP21"/>
      <c r="AQ21"/>
      <c r="AR21"/>
      <c r="AS21"/>
      <c r="AT21"/>
      <c r="AU21"/>
      <c r="AV21"/>
      <c r="AW21"/>
      <c r="AX21"/>
      <c r="AY21"/>
      <c r="AZ21"/>
      <c r="BA21"/>
      <c r="BB21"/>
    </row>
    <row r="22" spans="1:54" s="7" customFormat="1" ht="11.4" customHeight="1" thickBot="1" x14ac:dyDescent="0.35">
      <c r="A22" s="57"/>
      <c r="B22" s="37" t="s">
        <v>33</v>
      </c>
      <c r="C22" s="24" t="s">
        <v>33</v>
      </c>
      <c r="D22" s="25" t="s">
        <v>72</v>
      </c>
      <c r="E22" s="24">
        <v>85</v>
      </c>
      <c r="F22" s="24">
        <v>1619</v>
      </c>
      <c r="G22" s="24">
        <v>6443</v>
      </c>
      <c r="H22" s="24">
        <v>9017</v>
      </c>
      <c r="I22" s="24"/>
      <c r="J22" s="24"/>
      <c r="K22" s="5"/>
      <c r="L22" s="5">
        <f t="shared" si="5"/>
        <v>17164</v>
      </c>
      <c r="M22" s="26">
        <v>25774.05</v>
      </c>
      <c r="N22" s="26">
        <v>318307.83000000101</v>
      </c>
      <c r="O22" s="26">
        <v>1355622.71</v>
      </c>
      <c r="P22" s="26">
        <v>8774120.6500000097</v>
      </c>
      <c r="Q22" s="26"/>
      <c r="R22" s="26"/>
      <c r="S22" s="5"/>
      <c r="T22" s="5"/>
      <c r="U22" s="26">
        <f t="shared" si="6"/>
        <v>303.22411764705879</v>
      </c>
      <c r="V22" s="26">
        <f t="shared" si="0"/>
        <v>196.60767757875294</v>
      </c>
      <c r="W22" s="26">
        <f t="shared" si="1"/>
        <v>210.40240726369703</v>
      </c>
      <c r="X22" s="26">
        <f t="shared" si="2"/>
        <v>973.06428412997775</v>
      </c>
      <c r="Y22" s="26" t="e">
        <f t="shared" si="3"/>
        <v>#DIV/0!</v>
      </c>
      <c r="Z22" s="26" t="e">
        <f t="shared" si="4"/>
        <v>#DIV/0!</v>
      </c>
      <c r="AA22"/>
      <c r="AB22"/>
      <c r="AC22"/>
      <c r="AD22"/>
      <c r="AE22"/>
      <c r="AF22"/>
      <c r="AG22"/>
      <c r="AH22"/>
      <c r="AI22"/>
      <c r="AJ22"/>
      <c r="AK22"/>
      <c r="AL22"/>
      <c r="AM22"/>
      <c r="AN22"/>
      <c r="AO22"/>
      <c r="AP22"/>
      <c r="AQ22"/>
      <c r="AR22"/>
      <c r="AS22"/>
      <c r="AT22"/>
      <c r="AU22"/>
      <c r="AV22"/>
      <c r="AW22"/>
      <c r="AX22"/>
      <c r="AY22"/>
      <c r="AZ22"/>
      <c r="BA22"/>
      <c r="BB22"/>
    </row>
    <row r="23" spans="1:54" s="7" customFormat="1" ht="11.4" customHeight="1" thickBot="1" x14ac:dyDescent="0.35">
      <c r="A23" s="58"/>
      <c r="B23" s="54" t="s">
        <v>16</v>
      </c>
      <c r="C23" s="30"/>
      <c r="D23" s="31"/>
      <c r="E23" s="32">
        <v>37</v>
      </c>
      <c r="F23" s="32">
        <v>1428</v>
      </c>
      <c r="G23" s="32">
        <v>5710</v>
      </c>
      <c r="H23" s="32">
        <v>96</v>
      </c>
      <c r="I23" s="32"/>
      <c r="J23" s="32"/>
      <c r="K23" s="5"/>
      <c r="L23" s="33" t="s">
        <v>17</v>
      </c>
      <c r="M23" s="32">
        <f t="shared" ref="M23:Q23" si="7">SUM(M18:M22)</f>
        <v>1175855.2499999939</v>
      </c>
      <c r="N23" s="32">
        <f t="shared" si="7"/>
        <v>672832.55000000098</v>
      </c>
      <c r="O23" s="32">
        <f t="shared" si="7"/>
        <v>1755148.1</v>
      </c>
      <c r="P23" s="32">
        <f t="shared" si="7"/>
        <v>13379569.74000001</v>
      </c>
      <c r="Q23" s="32">
        <f t="shared" si="7"/>
        <v>0</v>
      </c>
      <c r="R23" s="32"/>
      <c r="S23" s="5"/>
      <c r="T23" s="33" t="s">
        <v>22</v>
      </c>
      <c r="U23" s="26">
        <f t="shared" ref="U23:Z23" si="8">M23/E23</f>
        <v>31779.87162162146</v>
      </c>
      <c r="V23" s="26">
        <f t="shared" si="8"/>
        <v>471.17125350140122</v>
      </c>
      <c r="W23" s="26">
        <f t="shared" si="8"/>
        <v>307.38145359019268</v>
      </c>
      <c r="X23" s="26">
        <f t="shared" si="8"/>
        <v>139370.51812500009</v>
      </c>
      <c r="Y23" s="26" t="e">
        <f t="shared" si="8"/>
        <v>#DIV/0!</v>
      </c>
      <c r="Z23" s="26" t="e">
        <f t="shared" si="8"/>
        <v>#DIV/0!</v>
      </c>
      <c r="AA23"/>
      <c r="AB23"/>
      <c r="AC23"/>
      <c r="AD23"/>
      <c r="AE23"/>
      <c r="AF23"/>
      <c r="AG23"/>
      <c r="AH23"/>
      <c r="AI23"/>
      <c r="AJ23"/>
      <c r="AK23"/>
      <c r="AL23"/>
      <c r="AM23"/>
      <c r="AN23"/>
      <c r="AO23"/>
      <c r="AP23"/>
      <c r="AQ23"/>
      <c r="AR23"/>
      <c r="AS23"/>
      <c r="AT23"/>
      <c r="AU23"/>
      <c r="AV23"/>
      <c r="AW23"/>
      <c r="AX23"/>
      <c r="AY23"/>
      <c r="AZ23"/>
      <c r="BA23"/>
      <c r="BB23"/>
    </row>
    <row r="24" spans="1:54" s="5" customFormat="1" ht="11.4" customHeight="1" x14ac:dyDescent="0.3">
      <c r="M24" s="28"/>
      <c r="N24" s="28"/>
      <c r="O24" s="28"/>
      <c r="P24" s="28"/>
      <c r="Q24" s="28"/>
      <c r="R24" s="28"/>
      <c r="U24" s="28"/>
      <c r="V24" s="28"/>
      <c r="W24" s="28"/>
      <c r="X24" s="28"/>
      <c r="Y24" s="28"/>
      <c r="Z24" s="28"/>
      <c r="AA24"/>
      <c r="AB24"/>
      <c r="AC24"/>
      <c r="AD24"/>
      <c r="AE24"/>
      <c r="AF24"/>
      <c r="AG24"/>
      <c r="AH24"/>
      <c r="AI24"/>
      <c r="AJ24"/>
      <c r="AK24"/>
      <c r="AL24"/>
      <c r="AM24"/>
      <c r="AN24"/>
      <c r="AO24"/>
      <c r="AP24"/>
      <c r="AQ24"/>
      <c r="AR24"/>
      <c r="AS24"/>
      <c r="AT24"/>
      <c r="AU24"/>
      <c r="AV24"/>
      <c r="AW24"/>
      <c r="AX24"/>
      <c r="AY24"/>
      <c r="AZ24"/>
      <c r="BA24"/>
      <c r="BB24"/>
    </row>
    <row r="25" spans="1:54" s="7" customFormat="1" ht="11.4" customHeight="1" x14ac:dyDescent="0.3">
      <c r="A25" s="5"/>
      <c r="B25" s="34" t="s">
        <v>66</v>
      </c>
      <c r="C25" s="34"/>
      <c r="D25" s="18"/>
      <c r="E25" s="40" t="str">
        <f>E16</f>
        <v>Number of Residential Customers in Arrears</v>
      </c>
      <c r="F25" s="40"/>
      <c r="G25" s="40"/>
      <c r="H25" s="40"/>
      <c r="I25" s="40"/>
      <c r="J25" s="40"/>
      <c r="K25" s="17"/>
      <c r="L25" s="18"/>
      <c r="M25" s="61" t="str">
        <f>M16</f>
        <v>Residential Arrearage Dollars</v>
      </c>
      <c r="N25" s="62"/>
      <c r="O25" s="62"/>
      <c r="P25" s="62"/>
      <c r="Q25" s="62"/>
      <c r="R25" s="63"/>
      <c r="S25" s="5"/>
      <c r="T25" s="18"/>
      <c r="U25" s="41" t="str">
        <f>U16</f>
        <v>Average Amount of Residential Arrearage Dollars</v>
      </c>
      <c r="V25" s="42"/>
      <c r="W25" s="42"/>
      <c r="X25" s="42"/>
      <c r="Y25" s="42"/>
      <c r="Z25" s="43"/>
      <c r="AA25"/>
      <c r="AB25"/>
      <c r="AC25"/>
      <c r="AD25"/>
      <c r="AE25"/>
      <c r="AF25"/>
      <c r="AG25"/>
      <c r="AH25"/>
      <c r="AI25"/>
      <c r="AJ25"/>
      <c r="AK25"/>
      <c r="AL25"/>
      <c r="AM25"/>
      <c r="AN25"/>
      <c r="AO25"/>
      <c r="AP25"/>
      <c r="AQ25"/>
      <c r="AR25"/>
      <c r="AS25"/>
      <c r="AT25"/>
      <c r="AU25"/>
      <c r="AV25"/>
      <c r="AW25"/>
      <c r="AX25"/>
      <c r="AY25"/>
      <c r="AZ25"/>
      <c r="BA25"/>
      <c r="BB25"/>
    </row>
    <row r="26" spans="1:54" s="7" customFormat="1" ht="11.4" customHeight="1" x14ac:dyDescent="0.3">
      <c r="A26" s="55"/>
      <c r="B26" s="53" t="s">
        <v>5</v>
      </c>
      <c r="C26" s="20" t="s">
        <v>8</v>
      </c>
      <c r="D26" s="21" t="s">
        <v>6</v>
      </c>
      <c r="E26" s="22" t="s">
        <v>11</v>
      </c>
      <c r="F26" s="22" t="s">
        <v>12</v>
      </c>
      <c r="G26" s="22" t="s">
        <v>13</v>
      </c>
      <c r="H26" s="22" t="s">
        <v>73</v>
      </c>
      <c r="I26" s="69" t="s">
        <v>14</v>
      </c>
      <c r="J26" s="22" t="s">
        <v>7</v>
      </c>
      <c r="K26" s="23"/>
      <c r="L26" s="5" t="s">
        <v>37</v>
      </c>
      <c r="M26" s="36" t="s">
        <v>11</v>
      </c>
      <c r="N26" s="64" t="s">
        <v>12</v>
      </c>
      <c r="O26" s="64" t="s">
        <v>13</v>
      </c>
      <c r="P26" s="64" t="s">
        <v>73</v>
      </c>
      <c r="Q26" s="71" t="s">
        <v>14</v>
      </c>
      <c r="R26" s="64" t="s">
        <v>7</v>
      </c>
      <c r="S26" s="5"/>
      <c r="T26" s="5"/>
      <c r="U26" s="22" t="s">
        <v>11</v>
      </c>
      <c r="V26" s="22" t="s">
        <v>12</v>
      </c>
      <c r="W26" s="22" t="s">
        <v>13</v>
      </c>
      <c r="X26" s="22" t="s">
        <v>73</v>
      </c>
      <c r="Y26" s="69" t="s">
        <v>14</v>
      </c>
      <c r="Z26" s="22" t="s">
        <v>7</v>
      </c>
      <c r="AA26"/>
      <c r="AB26"/>
      <c r="AC26"/>
      <c r="AD26"/>
      <c r="AE26"/>
      <c r="AF26"/>
      <c r="AG26"/>
      <c r="AH26"/>
      <c r="AI26"/>
      <c r="AJ26"/>
      <c r="AK26"/>
      <c r="AL26"/>
      <c r="AM26"/>
      <c r="AN26"/>
      <c r="AO26"/>
      <c r="AP26"/>
      <c r="AQ26"/>
      <c r="AR26"/>
      <c r="AS26"/>
      <c r="AT26"/>
      <c r="AU26"/>
      <c r="AV26"/>
      <c r="AW26"/>
      <c r="AX26"/>
      <c r="AY26"/>
      <c r="AZ26"/>
      <c r="BA26"/>
      <c r="BB26"/>
    </row>
    <row r="27" spans="1:54" s="7" customFormat="1" ht="11.4" customHeight="1" x14ac:dyDescent="0.3">
      <c r="A27" s="59" t="s">
        <v>35</v>
      </c>
      <c r="B27" s="37" t="s">
        <v>29</v>
      </c>
      <c r="C27" s="24" t="s">
        <v>29</v>
      </c>
      <c r="D27" s="25" t="s">
        <v>68</v>
      </c>
      <c r="E27" s="24">
        <v>20</v>
      </c>
      <c r="F27" s="24">
        <v>31</v>
      </c>
      <c r="G27" s="24">
        <v>2833</v>
      </c>
      <c r="H27" s="24">
        <v>2174</v>
      </c>
      <c r="I27" s="24"/>
      <c r="J27" s="24"/>
      <c r="K27" s="5"/>
      <c r="L27" s="5">
        <f t="shared" ref="L27:L31" si="9">SUM(E27:K27)</f>
        <v>5058</v>
      </c>
      <c r="M27" s="26">
        <v>1828.37</v>
      </c>
      <c r="N27" s="26">
        <v>2251.73</v>
      </c>
      <c r="O27" s="26">
        <v>373698.35</v>
      </c>
      <c r="P27" s="26">
        <v>1149013.94</v>
      </c>
      <c r="Q27" s="26"/>
      <c r="R27" s="26"/>
      <c r="S27" s="5"/>
      <c r="T27" s="5"/>
      <c r="U27" s="26">
        <f t="shared" ref="U27" si="10">M27/E27</f>
        <v>91.418499999999995</v>
      </c>
      <c r="V27" s="26">
        <f t="shared" ref="V27:V31" si="11">N27/F27</f>
        <v>72.63645161290323</v>
      </c>
      <c r="W27" s="26">
        <f t="shared" ref="W27:W31" si="12">O27/G27</f>
        <v>131.90905400635367</v>
      </c>
      <c r="X27" s="26">
        <f t="shared" ref="X27:X31" si="13">P27/H27</f>
        <v>528.52527138914445</v>
      </c>
      <c r="Y27" s="26" t="e">
        <f t="shared" ref="Y27:Y31" si="14">Q27/I27</f>
        <v>#DIV/0!</v>
      </c>
      <c r="Z27" s="26" t="e">
        <f t="shared" ref="Z27:Z31" si="15">R27/J27</f>
        <v>#DIV/0!</v>
      </c>
      <c r="AA27"/>
      <c r="AB27"/>
      <c r="AC27"/>
      <c r="AD27"/>
      <c r="AE27"/>
      <c r="AF27"/>
      <c r="AG27"/>
      <c r="AH27"/>
      <c r="AI27"/>
      <c r="AJ27"/>
      <c r="AK27"/>
      <c r="AL27"/>
      <c r="AM27"/>
      <c r="AN27"/>
      <c r="AO27"/>
      <c r="AP27"/>
      <c r="AQ27"/>
      <c r="AR27"/>
      <c r="AS27"/>
      <c r="AT27"/>
      <c r="AU27"/>
      <c r="AV27"/>
      <c r="AW27"/>
      <c r="AX27"/>
      <c r="AY27"/>
      <c r="AZ27"/>
      <c r="BA27"/>
      <c r="BB27"/>
    </row>
    <row r="28" spans="1:54" s="7" customFormat="1" ht="11.4" customHeight="1" x14ac:dyDescent="0.3">
      <c r="A28" s="57"/>
      <c r="B28" s="37" t="s">
        <v>30</v>
      </c>
      <c r="C28" s="24" t="s">
        <v>30</v>
      </c>
      <c r="D28" s="25" t="s">
        <v>69</v>
      </c>
      <c r="E28" s="24">
        <v>2669</v>
      </c>
      <c r="F28" s="24">
        <v>3038</v>
      </c>
      <c r="G28" s="24">
        <v>41</v>
      </c>
      <c r="H28" s="24">
        <v>4498</v>
      </c>
      <c r="I28" s="24"/>
      <c r="J28" s="24"/>
      <c r="K28" s="5"/>
      <c r="L28" s="5">
        <f t="shared" si="9"/>
        <v>10246</v>
      </c>
      <c r="M28" s="26">
        <v>339020.06999999902</v>
      </c>
      <c r="N28" s="26">
        <v>411568.08999999898</v>
      </c>
      <c r="O28" s="26">
        <v>3425.24</v>
      </c>
      <c r="P28" s="26">
        <v>2219594.69</v>
      </c>
      <c r="Q28" s="26"/>
      <c r="R28" s="26"/>
      <c r="S28" s="5"/>
      <c r="T28" s="5"/>
      <c r="U28" s="26">
        <f t="shared" ref="U28:U31" si="16">M28/E28</f>
        <v>127.02138254027689</v>
      </c>
      <c r="V28" s="26">
        <f t="shared" si="11"/>
        <v>135.47336734693843</v>
      </c>
      <c r="W28" s="26">
        <f t="shared" si="12"/>
        <v>83.542439024390234</v>
      </c>
      <c r="X28" s="26">
        <f t="shared" si="13"/>
        <v>493.46258114717654</v>
      </c>
      <c r="Y28" s="26" t="e">
        <f t="shared" si="14"/>
        <v>#DIV/0!</v>
      </c>
      <c r="Z28" s="26" t="e">
        <f t="shared" si="15"/>
        <v>#DIV/0!</v>
      </c>
      <c r="AA28"/>
      <c r="AB28"/>
      <c r="AC28"/>
      <c r="AD28"/>
      <c r="AE28"/>
      <c r="AF28"/>
      <c r="AG28"/>
      <c r="AH28"/>
      <c r="AI28"/>
      <c r="AJ28"/>
      <c r="AK28"/>
      <c r="AL28"/>
      <c r="AM28"/>
      <c r="AN28"/>
      <c r="AO28"/>
      <c r="AP28"/>
      <c r="AQ28"/>
      <c r="AR28"/>
      <c r="AS28"/>
      <c r="AT28"/>
      <c r="AU28"/>
      <c r="AV28"/>
      <c r="AW28"/>
      <c r="AX28"/>
      <c r="AY28"/>
      <c r="AZ28"/>
      <c r="BA28"/>
      <c r="BB28"/>
    </row>
    <row r="29" spans="1:54" s="7" customFormat="1" ht="11.4" customHeight="1" x14ac:dyDescent="0.3">
      <c r="A29" s="57"/>
      <c r="B29" s="37" t="s">
        <v>31</v>
      </c>
      <c r="C29" s="24" t="s">
        <v>31</v>
      </c>
      <c r="D29" s="25" t="s">
        <v>70</v>
      </c>
      <c r="E29" s="24">
        <v>284</v>
      </c>
      <c r="F29" s="24">
        <v>1</v>
      </c>
      <c r="G29" s="24">
        <v>2</v>
      </c>
      <c r="H29" s="24">
        <v>189</v>
      </c>
      <c r="I29" s="24"/>
      <c r="J29" s="24"/>
      <c r="K29" s="5"/>
      <c r="L29" s="5">
        <f t="shared" si="9"/>
        <v>476</v>
      </c>
      <c r="M29" s="26">
        <v>35058.33</v>
      </c>
      <c r="N29" s="26">
        <v>102.47</v>
      </c>
      <c r="O29" s="26">
        <v>119.4</v>
      </c>
      <c r="P29" s="26">
        <v>71080.17</v>
      </c>
      <c r="Q29" s="26"/>
      <c r="R29" s="26"/>
      <c r="S29" s="5"/>
      <c r="T29" s="5"/>
      <c r="U29" s="26">
        <f t="shared" si="16"/>
        <v>123.44482394366197</v>
      </c>
      <c r="V29" s="26">
        <f t="shared" si="11"/>
        <v>102.47</v>
      </c>
      <c r="W29" s="26">
        <f t="shared" si="12"/>
        <v>59.7</v>
      </c>
      <c r="X29" s="26">
        <f t="shared" si="13"/>
        <v>376.08555555555557</v>
      </c>
      <c r="Y29" s="26" t="e">
        <f t="shared" si="14"/>
        <v>#DIV/0!</v>
      </c>
      <c r="Z29" s="26" t="e">
        <f t="shared" si="15"/>
        <v>#DIV/0!</v>
      </c>
      <c r="AA29"/>
      <c r="AB29"/>
      <c r="AC29"/>
      <c r="AD29"/>
      <c r="AE29"/>
      <c r="AF29"/>
      <c r="AG29"/>
      <c r="AH29"/>
      <c r="AI29"/>
      <c r="AJ29"/>
      <c r="AK29"/>
      <c r="AL29"/>
      <c r="AM29"/>
      <c r="AN29"/>
      <c r="AO29"/>
      <c r="AP29"/>
      <c r="AQ29"/>
      <c r="AR29"/>
      <c r="AS29"/>
      <c r="AT29"/>
      <c r="AU29"/>
      <c r="AV29"/>
      <c r="AW29"/>
      <c r="AX29"/>
      <c r="AY29"/>
      <c r="AZ29"/>
      <c r="BA29"/>
      <c r="BB29"/>
    </row>
    <row r="30" spans="1:54" s="7" customFormat="1" ht="11.4" customHeight="1" x14ac:dyDescent="0.3">
      <c r="A30" s="57"/>
      <c r="B30" s="37" t="s">
        <v>32</v>
      </c>
      <c r="C30" s="24" t="s">
        <v>32</v>
      </c>
      <c r="D30" s="25" t="s">
        <v>71</v>
      </c>
      <c r="E30" s="24">
        <v>3</v>
      </c>
      <c r="F30" s="24">
        <v>9</v>
      </c>
      <c r="G30" s="24">
        <v>8</v>
      </c>
      <c r="H30" s="24">
        <v>984</v>
      </c>
      <c r="I30" s="24"/>
      <c r="J30" s="24"/>
      <c r="K30" s="5"/>
      <c r="L30" s="5">
        <f t="shared" si="9"/>
        <v>1004</v>
      </c>
      <c r="M30" s="26">
        <v>269.49</v>
      </c>
      <c r="N30" s="26">
        <v>595.37</v>
      </c>
      <c r="O30" s="26">
        <v>674.63</v>
      </c>
      <c r="P30" s="26">
        <v>380438.51</v>
      </c>
      <c r="Q30" s="26"/>
      <c r="R30" s="26"/>
      <c r="S30" s="5"/>
      <c r="T30" s="5"/>
      <c r="U30" s="26">
        <f t="shared" si="16"/>
        <v>89.83</v>
      </c>
      <c r="V30" s="26">
        <f t="shared" si="11"/>
        <v>66.152222222222221</v>
      </c>
      <c r="W30" s="26">
        <f t="shared" si="12"/>
        <v>84.328749999999999</v>
      </c>
      <c r="X30" s="26">
        <f t="shared" si="13"/>
        <v>386.62450203252035</v>
      </c>
      <c r="Y30" s="26" t="e">
        <f t="shared" si="14"/>
        <v>#DIV/0!</v>
      </c>
      <c r="Z30" s="26" t="e">
        <f t="shared" si="15"/>
        <v>#DIV/0!</v>
      </c>
      <c r="AA30"/>
      <c r="AB30"/>
      <c r="AC30"/>
      <c r="AD30"/>
      <c r="AE30"/>
      <c r="AF30"/>
      <c r="AG30"/>
      <c r="AH30"/>
      <c r="AI30"/>
      <c r="AJ30"/>
      <c r="AK30"/>
      <c r="AL30"/>
      <c r="AM30"/>
      <c r="AN30"/>
      <c r="AO30"/>
      <c r="AP30"/>
      <c r="AQ30"/>
      <c r="AR30"/>
      <c r="AS30"/>
      <c r="AT30"/>
      <c r="AU30"/>
      <c r="AV30"/>
      <c r="AW30"/>
      <c r="AX30"/>
      <c r="AY30"/>
      <c r="AZ30"/>
      <c r="BA30"/>
      <c r="BB30"/>
    </row>
    <row r="31" spans="1:54" s="7" customFormat="1" ht="11.4" customHeight="1" thickBot="1" x14ac:dyDescent="0.35">
      <c r="A31" s="57"/>
      <c r="B31" s="37" t="s">
        <v>33</v>
      </c>
      <c r="C31" s="24" t="s">
        <v>33</v>
      </c>
      <c r="D31" s="25" t="s">
        <v>72</v>
      </c>
      <c r="E31" s="24">
        <v>245</v>
      </c>
      <c r="F31" s="24">
        <v>3445</v>
      </c>
      <c r="G31" s="24">
        <v>5055</v>
      </c>
      <c r="H31" s="24">
        <v>9211</v>
      </c>
      <c r="I31" s="24"/>
      <c r="J31" s="24"/>
      <c r="K31" s="5"/>
      <c r="L31" s="5">
        <f t="shared" si="9"/>
        <v>17956</v>
      </c>
      <c r="M31" s="26">
        <v>10692.73</v>
      </c>
      <c r="N31" s="26">
        <v>764327.58000000298</v>
      </c>
      <c r="O31" s="26">
        <v>1080518.83</v>
      </c>
      <c r="P31" s="26">
        <v>7890632.52000002</v>
      </c>
      <c r="Q31" s="26"/>
      <c r="R31" s="26"/>
      <c r="S31" s="5"/>
      <c r="T31" s="5"/>
      <c r="U31" s="26">
        <f t="shared" si="16"/>
        <v>43.643795918367346</v>
      </c>
      <c r="V31" s="26">
        <f t="shared" si="11"/>
        <v>221.86577068214891</v>
      </c>
      <c r="W31" s="26">
        <f t="shared" si="12"/>
        <v>213.75248862512365</v>
      </c>
      <c r="X31" s="26">
        <f t="shared" si="13"/>
        <v>856.6531885788753</v>
      </c>
      <c r="Y31" s="26" t="e">
        <f t="shared" si="14"/>
        <v>#DIV/0!</v>
      </c>
      <c r="Z31" s="26" t="e">
        <f t="shared" si="15"/>
        <v>#DIV/0!</v>
      </c>
      <c r="AA31"/>
      <c r="AB31"/>
      <c r="AC31"/>
      <c r="AD31"/>
      <c r="AE31"/>
      <c r="AF31"/>
      <c r="AG31"/>
      <c r="AH31"/>
      <c r="AI31"/>
      <c r="AJ31"/>
      <c r="AK31"/>
      <c r="AL31"/>
      <c r="AM31"/>
      <c r="AN31"/>
      <c r="AO31"/>
      <c r="AP31"/>
      <c r="AQ31"/>
      <c r="AR31"/>
      <c r="AS31"/>
      <c r="AT31"/>
      <c r="AU31"/>
      <c r="AV31"/>
      <c r="AW31"/>
      <c r="AX31"/>
      <c r="AY31"/>
      <c r="AZ31"/>
      <c r="BA31"/>
      <c r="BB31"/>
    </row>
    <row r="32" spans="1:54" s="7" customFormat="1" ht="11.4" customHeight="1" thickBot="1" x14ac:dyDescent="0.35">
      <c r="A32" s="58"/>
      <c r="B32" s="54" t="s">
        <v>16</v>
      </c>
      <c r="C32" s="30"/>
      <c r="D32" s="31"/>
      <c r="E32" s="32">
        <f t="shared" ref="E32:J32" si="17">SUM(E27:E31)</f>
        <v>3221</v>
      </c>
      <c r="F32" s="32">
        <f t="shared" si="17"/>
        <v>6524</v>
      </c>
      <c r="G32" s="32">
        <f t="shared" si="17"/>
        <v>7939</v>
      </c>
      <c r="H32" s="32">
        <f t="shared" si="17"/>
        <v>17056</v>
      </c>
      <c r="I32" s="32">
        <f t="shared" si="17"/>
        <v>0</v>
      </c>
      <c r="J32" s="32">
        <f t="shared" si="17"/>
        <v>0</v>
      </c>
      <c r="K32" s="5"/>
      <c r="L32" s="33" t="s">
        <v>17</v>
      </c>
      <c r="M32" s="32">
        <f t="shared" ref="M32:Q32" si="18">SUM(M27:M31)</f>
        <v>386868.989999999</v>
      </c>
      <c r="N32" s="32">
        <f t="shared" si="18"/>
        <v>1178845.2400000019</v>
      </c>
      <c r="O32" s="32">
        <f t="shared" si="18"/>
        <v>1458436.4500000002</v>
      </c>
      <c r="P32" s="32">
        <f t="shared" si="18"/>
        <v>11710759.830000021</v>
      </c>
      <c r="Q32" s="32">
        <f t="shared" si="18"/>
        <v>0</v>
      </c>
      <c r="R32" s="32"/>
      <c r="S32" s="5"/>
      <c r="T32" s="33" t="s">
        <v>22</v>
      </c>
      <c r="U32" s="26">
        <f>M32/E32</f>
        <v>120.10834833902484</v>
      </c>
      <c r="V32" s="26">
        <f t="shared" ref="V32:Z32" si="19">N32/F32</f>
        <v>180.69362967504628</v>
      </c>
      <c r="W32" s="26">
        <f>O32/G32</f>
        <v>183.7053092329009</v>
      </c>
      <c r="X32" s="26">
        <f t="shared" si="19"/>
        <v>686.60646282833136</v>
      </c>
      <c r="Y32" s="26" t="e">
        <f>Q32/I32</f>
        <v>#DIV/0!</v>
      </c>
      <c r="Z32" s="26" t="e">
        <f t="shared" si="19"/>
        <v>#DIV/0!</v>
      </c>
      <c r="AA32"/>
      <c r="AB32"/>
      <c r="AC32"/>
      <c r="AD32"/>
      <c r="AE32"/>
      <c r="AF32"/>
      <c r="AG32"/>
      <c r="AH32"/>
      <c r="AI32"/>
      <c r="AJ32"/>
      <c r="AK32"/>
      <c r="AL32"/>
      <c r="AM32"/>
      <c r="AN32"/>
      <c r="AO32"/>
      <c r="AP32"/>
      <c r="AQ32"/>
      <c r="AR32"/>
      <c r="AS32"/>
      <c r="AT32"/>
      <c r="AU32"/>
      <c r="AV32"/>
      <c r="AW32"/>
      <c r="AX32"/>
      <c r="AY32"/>
      <c r="AZ32"/>
      <c r="BA32"/>
      <c r="BB32"/>
    </row>
    <row r="33" spans="1:54" s="5" customFormat="1" ht="11.4" customHeight="1" x14ac:dyDescent="0.3">
      <c r="M33" s="28"/>
      <c r="N33" s="28"/>
      <c r="O33" s="28"/>
      <c r="P33" s="28"/>
      <c r="Q33" s="28"/>
      <c r="R33" s="28"/>
      <c r="AA33"/>
      <c r="AB33"/>
      <c r="AC33"/>
      <c r="AD33"/>
      <c r="AE33"/>
      <c r="AF33"/>
      <c r="AG33"/>
      <c r="AH33"/>
      <c r="AI33"/>
      <c r="AJ33"/>
      <c r="AK33"/>
      <c r="AL33"/>
      <c r="AM33"/>
      <c r="AN33"/>
      <c r="AO33"/>
      <c r="AP33"/>
      <c r="AQ33"/>
      <c r="AR33"/>
      <c r="AS33"/>
      <c r="AT33"/>
      <c r="AU33"/>
      <c r="AV33"/>
      <c r="AW33"/>
      <c r="AX33"/>
      <c r="AY33"/>
      <c r="AZ33"/>
      <c r="BA33"/>
      <c r="BB33"/>
    </row>
    <row r="34" spans="1:54" s="7" customFormat="1" ht="11.4" customHeight="1" x14ac:dyDescent="0.3">
      <c r="A34" s="5"/>
      <c r="B34" s="34" t="s">
        <v>66</v>
      </c>
      <c r="C34" s="34"/>
      <c r="D34" s="18"/>
      <c r="E34" s="40" t="str">
        <f>E16</f>
        <v>Number of Residential Customers in Arrears</v>
      </c>
      <c r="F34" s="40"/>
      <c r="G34" s="40"/>
      <c r="H34" s="40"/>
      <c r="I34" s="40"/>
      <c r="J34" s="40"/>
      <c r="K34" s="17"/>
      <c r="L34" s="18"/>
      <c r="M34" s="61" t="str">
        <f>M25</f>
        <v>Residential Arrearage Dollars</v>
      </c>
      <c r="N34" s="62"/>
      <c r="O34" s="62"/>
      <c r="P34" s="62"/>
      <c r="Q34" s="62"/>
      <c r="R34" s="63"/>
      <c r="S34" s="5"/>
      <c r="T34" s="18"/>
      <c r="U34" s="41" t="str">
        <f>U16</f>
        <v>Average Amount of Residential Arrearage Dollars</v>
      </c>
      <c r="V34" s="42"/>
      <c r="W34" s="42"/>
      <c r="X34" s="42"/>
      <c r="Y34" s="42"/>
      <c r="Z34" s="43"/>
      <c r="AA34"/>
      <c r="AB34"/>
      <c r="AC34"/>
      <c r="AD34"/>
      <c r="AE34"/>
      <c r="AF34"/>
      <c r="AG34"/>
      <c r="AH34"/>
      <c r="AI34"/>
      <c r="AJ34"/>
      <c r="AK34"/>
      <c r="AL34"/>
      <c r="AM34"/>
      <c r="AN34"/>
      <c r="AO34"/>
      <c r="AP34"/>
      <c r="AQ34"/>
      <c r="AR34"/>
      <c r="AS34"/>
      <c r="AT34"/>
      <c r="AU34"/>
      <c r="AV34"/>
      <c r="AW34"/>
      <c r="AX34"/>
      <c r="AY34"/>
      <c r="AZ34"/>
      <c r="BA34"/>
      <c r="BB34"/>
    </row>
    <row r="35" spans="1:54" s="7" customFormat="1" ht="11.4" customHeight="1" x14ac:dyDescent="0.3">
      <c r="A35" s="55"/>
      <c r="B35" s="53" t="s">
        <v>5</v>
      </c>
      <c r="C35" s="20" t="s">
        <v>8</v>
      </c>
      <c r="D35" s="21" t="s">
        <v>6</v>
      </c>
      <c r="E35" s="22" t="s">
        <v>11</v>
      </c>
      <c r="F35" s="22" t="s">
        <v>12</v>
      </c>
      <c r="G35" s="22" t="s">
        <v>13</v>
      </c>
      <c r="H35" s="22" t="s">
        <v>73</v>
      </c>
      <c r="I35" s="69" t="s">
        <v>14</v>
      </c>
      <c r="J35" s="22" t="s">
        <v>7</v>
      </c>
      <c r="K35" s="23"/>
      <c r="L35" s="5"/>
      <c r="M35" s="36" t="s">
        <v>11</v>
      </c>
      <c r="N35" s="65" t="s">
        <v>12</v>
      </c>
      <c r="O35" s="36" t="s">
        <v>13</v>
      </c>
      <c r="P35" s="36" t="s">
        <v>73</v>
      </c>
      <c r="Q35" s="70" t="s">
        <v>14</v>
      </c>
      <c r="R35" s="36" t="s">
        <v>7</v>
      </c>
      <c r="S35" s="5"/>
      <c r="T35" s="5"/>
      <c r="U35" s="22" t="s">
        <v>11</v>
      </c>
      <c r="V35" s="22" t="s">
        <v>12</v>
      </c>
      <c r="W35" s="22" t="s">
        <v>13</v>
      </c>
      <c r="X35" s="22" t="s">
        <v>73</v>
      </c>
      <c r="Y35" s="69" t="s">
        <v>14</v>
      </c>
      <c r="Z35" s="22" t="s">
        <v>7</v>
      </c>
      <c r="AA35"/>
      <c r="AB35"/>
      <c r="AC35"/>
      <c r="AD35"/>
      <c r="AE35"/>
      <c r="AF35"/>
      <c r="AG35"/>
      <c r="AH35"/>
      <c r="AI35"/>
      <c r="AJ35"/>
      <c r="AK35"/>
      <c r="AL35"/>
      <c r="AM35"/>
      <c r="AN35"/>
      <c r="AO35"/>
      <c r="AP35"/>
      <c r="AQ35"/>
      <c r="AR35"/>
      <c r="AS35"/>
      <c r="AT35"/>
      <c r="AU35"/>
      <c r="AV35"/>
      <c r="AW35"/>
      <c r="AX35"/>
      <c r="AY35"/>
      <c r="AZ35"/>
      <c r="BA35"/>
      <c r="BB35"/>
    </row>
    <row r="36" spans="1:54" s="7" customFormat="1" ht="11.4" customHeight="1" x14ac:dyDescent="0.3">
      <c r="A36" s="59" t="s">
        <v>36</v>
      </c>
      <c r="B36" s="37" t="s">
        <v>29</v>
      </c>
      <c r="C36" s="24" t="s">
        <v>29</v>
      </c>
      <c r="D36" s="25" t="s">
        <v>68</v>
      </c>
      <c r="E36" s="24">
        <v>4802</v>
      </c>
      <c r="F36" s="24">
        <v>19</v>
      </c>
      <c r="G36" s="24">
        <v>725</v>
      </c>
      <c r="H36" s="24">
        <v>1477</v>
      </c>
      <c r="I36" s="24"/>
      <c r="J36" s="24"/>
      <c r="K36" s="5"/>
      <c r="L36" s="5">
        <f t="shared" ref="L36:L39" si="20">SUM(E36:K36)</f>
        <v>7023</v>
      </c>
      <c r="M36" s="26">
        <v>465340.63000000099</v>
      </c>
      <c r="N36" s="66">
        <v>1704.58</v>
      </c>
      <c r="O36" s="26">
        <v>69852.970000000103</v>
      </c>
      <c r="P36" s="26">
        <v>566588.01</v>
      </c>
      <c r="Q36" s="26"/>
      <c r="R36" s="26"/>
      <c r="S36" s="5"/>
      <c r="T36" s="5"/>
      <c r="U36" s="26">
        <f t="shared" ref="U36" si="21">M36/E36</f>
        <v>96.905587255310493</v>
      </c>
      <c r="V36" s="26">
        <f t="shared" ref="V36:V40" si="22">N36/F36</f>
        <v>89.714736842105253</v>
      </c>
      <c r="W36" s="26">
        <f t="shared" ref="W36:W40" si="23">O36/G36</f>
        <v>96.348924137931178</v>
      </c>
      <c r="X36" s="26">
        <f t="shared" ref="X36:X40" si="24">P36/H36</f>
        <v>383.60731888964119</v>
      </c>
      <c r="Y36" s="26" t="e">
        <f t="shared" ref="Y36:Y40" si="25">Q36/I36</f>
        <v>#DIV/0!</v>
      </c>
      <c r="Z36" s="26" t="e">
        <f t="shared" ref="Z36:Z40" si="26">R36/J36</f>
        <v>#DIV/0!</v>
      </c>
      <c r="AA36"/>
      <c r="AB36"/>
      <c r="AC36"/>
      <c r="AD36"/>
      <c r="AE36"/>
      <c r="AF36"/>
      <c r="AG36"/>
      <c r="AH36"/>
      <c r="AI36"/>
      <c r="AJ36"/>
      <c r="AK36"/>
      <c r="AL36"/>
      <c r="AM36"/>
      <c r="AN36"/>
      <c r="AO36"/>
      <c r="AP36"/>
      <c r="AQ36"/>
      <c r="AR36"/>
      <c r="AS36"/>
      <c r="AT36"/>
      <c r="AU36"/>
      <c r="AV36"/>
      <c r="AW36"/>
      <c r="AX36"/>
      <c r="AY36"/>
      <c r="AZ36"/>
      <c r="BA36"/>
      <c r="BB36"/>
    </row>
    <row r="37" spans="1:54" s="7" customFormat="1" ht="11.4" customHeight="1" x14ac:dyDescent="0.3">
      <c r="A37" s="57"/>
      <c r="B37" s="37" t="s">
        <v>30</v>
      </c>
      <c r="C37" s="24" t="s">
        <v>30</v>
      </c>
      <c r="D37" s="25" t="s">
        <v>69</v>
      </c>
      <c r="E37" s="24">
        <v>2178</v>
      </c>
      <c r="F37" s="24">
        <v>2559</v>
      </c>
      <c r="G37" s="24">
        <v>35</v>
      </c>
      <c r="H37" s="24">
        <v>2533</v>
      </c>
      <c r="I37" s="24"/>
      <c r="J37" s="24"/>
      <c r="K37" s="5"/>
      <c r="L37" s="5">
        <f t="shared" si="20"/>
        <v>7305</v>
      </c>
      <c r="M37" s="26">
        <v>219641.61</v>
      </c>
      <c r="N37" s="66">
        <v>240052.049999999</v>
      </c>
      <c r="O37" s="26">
        <v>3158.75</v>
      </c>
      <c r="P37" s="26">
        <v>994166.72000000102</v>
      </c>
      <c r="Q37" s="26"/>
      <c r="R37" s="26"/>
      <c r="S37" s="5"/>
      <c r="T37" s="5"/>
      <c r="U37" s="26">
        <f t="shared" ref="U37:U40" si="27">M37/E37</f>
        <v>100.84555096418732</v>
      </c>
      <c r="V37" s="26">
        <f t="shared" si="22"/>
        <v>93.806975381007817</v>
      </c>
      <c r="W37" s="26">
        <f t="shared" si="23"/>
        <v>90.25</v>
      </c>
      <c r="X37" s="26">
        <f t="shared" si="24"/>
        <v>392.48587445716583</v>
      </c>
      <c r="Y37" s="26" t="e">
        <f t="shared" si="25"/>
        <v>#DIV/0!</v>
      </c>
      <c r="Z37" s="26" t="e">
        <f t="shared" si="26"/>
        <v>#DIV/0!</v>
      </c>
      <c r="AA37"/>
      <c r="AB37"/>
      <c r="AC37"/>
      <c r="AD37"/>
      <c r="AE37"/>
      <c r="AF37"/>
      <c r="AG37"/>
      <c r="AH37"/>
      <c r="AI37"/>
      <c r="AJ37"/>
      <c r="AK37"/>
      <c r="AL37"/>
      <c r="AM37"/>
      <c r="AN37"/>
      <c r="AO37"/>
      <c r="AP37"/>
      <c r="AQ37"/>
      <c r="AR37"/>
      <c r="AS37"/>
      <c r="AT37"/>
      <c r="AU37"/>
      <c r="AV37"/>
      <c r="AW37"/>
      <c r="AX37"/>
      <c r="AY37"/>
      <c r="AZ37"/>
      <c r="BA37"/>
      <c r="BB37"/>
    </row>
    <row r="38" spans="1:54" s="7" customFormat="1" ht="11.4" customHeight="1" x14ac:dyDescent="0.3">
      <c r="A38" s="57"/>
      <c r="B38" s="37" t="s">
        <v>31</v>
      </c>
      <c r="C38" s="24" t="s">
        <v>31</v>
      </c>
      <c r="D38" s="25" t="s">
        <v>70</v>
      </c>
      <c r="E38" s="24">
        <v>277</v>
      </c>
      <c r="F38" s="24">
        <v>1</v>
      </c>
      <c r="G38" s="24">
        <v>4</v>
      </c>
      <c r="H38" s="24">
        <v>123</v>
      </c>
      <c r="I38" s="24"/>
      <c r="J38" s="24"/>
      <c r="K38" s="5"/>
      <c r="L38" s="5">
        <f t="shared" si="20"/>
        <v>405</v>
      </c>
      <c r="M38" s="26">
        <v>25623.09</v>
      </c>
      <c r="N38" s="66">
        <v>37.33</v>
      </c>
      <c r="O38" s="26">
        <v>358.02</v>
      </c>
      <c r="P38" s="26">
        <v>37307.800000000003</v>
      </c>
      <c r="Q38" s="26"/>
      <c r="R38" s="26"/>
      <c r="S38" s="5"/>
      <c r="T38" s="5"/>
      <c r="U38" s="26">
        <f t="shared" si="27"/>
        <v>92.502129963898923</v>
      </c>
      <c r="V38" s="26">
        <f t="shared" si="22"/>
        <v>37.33</v>
      </c>
      <c r="W38" s="26">
        <f t="shared" si="23"/>
        <v>89.504999999999995</v>
      </c>
      <c r="X38" s="26">
        <f t="shared" si="24"/>
        <v>303.31544715447154</v>
      </c>
      <c r="Y38" s="26" t="e">
        <f t="shared" si="25"/>
        <v>#DIV/0!</v>
      </c>
      <c r="Z38" s="26" t="e">
        <f t="shared" si="26"/>
        <v>#DIV/0!</v>
      </c>
      <c r="AA38"/>
      <c r="AB38"/>
      <c r="AC38"/>
      <c r="AD38"/>
      <c r="AE38"/>
      <c r="AF38"/>
      <c r="AG38"/>
      <c r="AH38"/>
      <c r="AI38"/>
      <c r="AJ38"/>
      <c r="AK38"/>
      <c r="AL38"/>
      <c r="AM38"/>
      <c r="AN38"/>
      <c r="AO38"/>
      <c r="AP38"/>
      <c r="AQ38"/>
      <c r="AR38"/>
      <c r="AS38"/>
      <c r="AT38"/>
      <c r="AU38"/>
      <c r="AV38"/>
      <c r="AW38"/>
      <c r="AX38"/>
      <c r="AY38"/>
      <c r="AZ38"/>
      <c r="BA38"/>
      <c r="BB38"/>
    </row>
    <row r="39" spans="1:54" s="7" customFormat="1" ht="11.4" customHeight="1" x14ac:dyDescent="0.3">
      <c r="A39" s="57"/>
      <c r="B39" s="37" t="s">
        <v>32</v>
      </c>
      <c r="C39" s="24" t="s">
        <v>32</v>
      </c>
      <c r="D39" s="25" t="s">
        <v>71</v>
      </c>
      <c r="E39" s="24">
        <v>1117</v>
      </c>
      <c r="F39" s="24">
        <v>15</v>
      </c>
      <c r="G39" s="24">
        <v>8</v>
      </c>
      <c r="H39" s="24">
        <v>546</v>
      </c>
      <c r="I39" s="24"/>
      <c r="J39" s="24"/>
      <c r="K39" s="5"/>
      <c r="L39" s="5">
        <f t="shared" si="20"/>
        <v>1686</v>
      </c>
      <c r="M39" s="26">
        <v>98140.6700000001</v>
      </c>
      <c r="N39" s="66">
        <v>1869.83</v>
      </c>
      <c r="O39" s="26">
        <v>809.66</v>
      </c>
      <c r="P39" s="26">
        <v>161641.18</v>
      </c>
      <c r="Q39" s="26"/>
      <c r="R39" s="26"/>
      <c r="S39" s="5"/>
      <c r="T39" s="5"/>
      <c r="U39" s="26">
        <f t="shared" si="27"/>
        <v>87.860940017905193</v>
      </c>
      <c r="V39" s="26">
        <f t="shared" si="22"/>
        <v>124.65533333333333</v>
      </c>
      <c r="W39" s="26">
        <f t="shared" si="23"/>
        <v>101.2075</v>
      </c>
      <c r="X39" s="26">
        <f t="shared" si="24"/>
        <v>296.04611721611718</v>
      </c>
      <c r="Y39" s="26" t="e">
        <f t="shared" si="25"/>
        <v>#DIV/0!</v>
      </c>
      <c r="Z39" s="26" t="e">
        <f t="shared" si="26"/>
        <v>#DIV/0!</v>
      </c>
      <c r="AA39"/>
      <c r="AB39"/>
      <c r="AC39"/>
      <c r="AD39"/>
      <c r="AE39"/>
      <c r="AF39"/>
      <c r="AG39"/>
      <c r="AH39"/>
      <c r="AI39"/>
      <c r="AJ39"/>
      <c r="AK39"/>
      <c r="AL39"/>
      <c r="AM39"/>
      <c r="AN39"/>
      <c r="AO39"/>
      <c r="AP39"/>
      <c r="AQ39"/>
      <c r="AR39"/>
      <c r="AS39"/>
      <c r="AT39"/>
      <c r="AU39"/>
      <c r="AV39"/>
      <c r="AW39"/>
      <c r="AX39"/>
      <c r="AY39"/>
      <c r="AZ39"/>
      <c r="BA39"/>
      <c r="BB39"/>
    </row>
    <row r="40" spans="1:54" s="7" customFormat="1" ht="11.4" customHeight="1" thickBot="1" x14ac:dyDescent="0.35">
      <c r="A40" s="57"/>
      <c r="B40" s="37" t="s">
        <v>33</v>
      </c>
      <c r="C40" s="24" t="s">
        <v>33</v>
      </c>
      <c r="D40" s="25" t="s">
        <v>72</v>
      </c>
      <c r="E40" s="24">
        <v>82</v>
      </c>
      <c r="F40" s="24">
        <v>1595</v>
      </c>
      <c r="G40" s="24">
        <v>6328</v>
      </c>
      <c r="H40" s="24">
        <v>6728</v>
      </c>
      <c r="I40" s="24"/>
      <c r="J40" s="24"/>
      <c r="K40" s="5"/>
      <c r="L40" s="5">
        <f>SUM(E40:K40)</f>
        <v>14733</v>
      </c>
      <c r="M40" s="26">
        <v>10913.69</v>
      </c>
      <c r="N40" s="66">
        <v>489646.50000000198</v>
      </c>
      <c r="O40" s="26">
        <v>1063290.07</v>
      </c>
      <c r="P40" s="26">
        <v>3031391.9799999902</v>
      </c>
      <c r="Q40" s="26"/>
      <c r="R40" s="26"/>
      <c r="S40" s="5"/>
      <c r="T40" s="5"/>
      <c r="U40" s="26">
        <f t="shared" si="27"/>
        <v>133.09378048780488</v>
      </c>
      <c r="V40" s="26">
        <f t="shared" si="22"/>
        <v>306.98840125391973</v>
      </c>
      <c r="W40" s="26">
        <f t="shared" si="23"/>
        <v>168.02940423514539</v>
      </c>
      <c r="X40" s="26">
        <f t="shared" si="24"/>
        <v>450.5636117716989</v>
      </c>
      <c r="Y40" s="26" t="e">
        <f t="shared" si="25"/>
        <v>#DIV/0!</v>
      </c>
      <c r="Z40" s="26" t="e">
        <f t="shared" si="26"/>
        <v>#DIV/0!</v>
      </c>
      <c r="AA40"/>
      <c r="AB40"/>
      <c r="AC40"/>
      <c r="AD40"/>
      <c r="AE40"/>
      <c r="AF40"/>
      <c r="AG40"/>
      <c r="AH40"/>
      <c r="AI40"/>
      <c r="AJ40"/>
      <c r="AK40"/>
      <c r="AL40"/>
      <c r="AM40"/>
      <c r="AN40"/>
      <c r="AO40"/>
      <c r="AP40"/>
      <c r="AQ40"/>
      <c r="AR40"/>
      <c r="AS40"/>
      <c r="AT40"/>
      <c r="AU40"/>
      <c r="AV40"/>
      <c r="AW40"/>
      <c r="AX40"/>
      <c r="AY40"/>
      <c r="AZ40"/>
      <c r="BA40"/>
      <c r="BB40"/>
    </row>
    <row r="41" spans="1:54" s="7" customFormat="1" ht="22.8" customHeight="1" thickBot="1" x14ac:dyDescent="0.35">
      <c r="A41" s="58"/>
      <c r="B41" s="60" t="s">
        <v>16</v>
      </c>
      <c r="C41" s="30"/>
      <c r="D41" s="31"/>
      <c r="E41" s="32">
        <f t="shared" ref="E41:J41" si="28">SUM(E36:E40)</f>
        <v>8456</v>
      </c>
      <c r="F41" s="32">
        <f t="shared" si="28"/>
        <v>4189</v>
      </c>
      <c r="G41" s="32">
        <f t="shared" si="28"/>
        <v>7100</v>
      </c>
      <c r="H41" s="32">
        <f t="shared" si="28"/>
        <v>11407</v>
      </c>
      <c r="I41" s="32">
        <f t="shared" si="28"/>
        <v>0</v>
      </c>
      <c r="J41" s="32">
        <f t="shared" si="28"/>
        <v>0</v>
      </c>
      <c r="K41" s="5"/>
      <c r="L41" s="52" t="s">
        <v>17</v>
      </c>
      <c r="M41" s="32">
        <f t="shared" ref="M41:R41" si="29">SUM(M36:M40)</f>
        <v>819659.69000000088</v>
      </c>
      <c r="N41" s="32">
        <f t="shared" si="29"/>
        <v>733310.29000000097</v>
      </c>
      <c r="O41" s="32">
        <f t="shared" si="29"/>
        <v>1137469.4700000002</v>
      </c>
      <c r="P41" s="32">
        <f t="shared" si="29"/>
        <v>4791095.6899999911</v>
      </c>
      <c r="Q41" s="32">
        <f t="shared" si="29"/>
        <v>0</v>
      </c>
      <c r="R41" s="32">
        <f t="shared" si="29"/>
        <v>0</v>
      </c>
      <c r="S41" s="5"/>
      <c r="T41" s="52" t="s">
        <v>22</v>
      </c>
      <c r="U41" s="26">
        <f t="shared" ref="U41:Z41" si="30">M41/E41</f>
        <v>96.932319063387041</v>
      </c>
      <c r="V41" s="26">
        <f t="shared" si="30"/>
        <v>175.05616853664381</v>
      </c>
      <c r="W41" s="26">
        <f t="shared" si="30"/>
        <v>160.20696760563382</v>
      </c>
      <c r="X41" s="26">
        <f t="shared" si="30"/>
        <v>420.01364863680118</v>
      </c>
      <c r="Y41" s="26" t="e">
        <f t="shared" si="30"/>
        <v>#DIV/0!</v>
      </c>
      <c r="Z41" s="26" t="e">
        <f t="shared" si="30"/>
        <v>#DIV/0!</v>
      </c>
      <c r="AA41"/>
      <c r="AB41"/>
      <c r="AC41"/>
      <c r="AD41"/>
      <c r="AE41"/>
      <c r="AF41"/>
      <c r="AG41"/>
      <c r="AH41"/>
      <c r="AI41"/>
      <c r="AJ41"/>
      <c r="AK41"/>
      <c r="AL41"/>
      <c r="AM41"/>
      <c r="AN41"/>
      <c r="AO41"/>
      <c r="AP41"/>
      <c r="AQ41"/>
      <c r="AR41"/>
      <c r="AS41"/>
      <c r="AT41"/>
      <c r="AU41"/>
      <c r="AV41"/>
      <c r="AW41"/>
      <c r="AX41"/>
      <c r="AY41"/>
      <c r="AZ41"/>
      <c r="BA41"/>
      <c r="BB41"/>
    </row>
    <row r="42" spans="1:54" ht="11.4" customHeight="1" x14ac:dyDescent="0.3">
      <c r="M42" s="67"/>
      <c r="N42" s="67"/>
      <c r="O42" s="67"/>
      <c r="P42" s="67"/>
      <c r="Q42" s="67"/>
      <c r="R42" s="67"/>
    </row>
    <row r="43" spans="1:54" ht="11.4" customHeight="1" x14ac:dyDescent="0.3">
      <c r="A43" s="5"/>
      <c r="B43" s="5" t="s">
        <v>67</v>
      </c>
      <c r="C43" s="5"/>
      <c r="D43" s="5"/>
      <c r="E43" s="45" t="s">
        <v>26</v>
      </c>
      <c r="F43" s="46"/>
      <c r="G43" s="46"/>
      <c r="H43" s="46"/>
      <c r="I43" s="46"/>
      <c r="J43" s="47"/>
      <c r="K43" s="5"/>
      <c r="L43" s="19"/>
      <c r="M43" s="48" t="s">
        <v>27</v>
      </c>
      <c r="N43" s="49"/>
      <c r="O43" s="49"/>
      <c r="P43" s="49"/>
      <c r="Q43" s="49"/>
      <c r="R43" s="50"/>
      <c r="S43" s="5"/>
      <c r="T43" s="19"/>
      <c r="U43" s="45" t="s">
        <v>28</v>
      </c>
      <c r="V43" s="46"/>
      <c r="W43" s="46"/>
      <c r="X43" s="46"/>
      <c r="Y43" s="46"/>
      <c r="Z43" s="47"/>
    </row>
    <row r="44" spans="1:54" ht="11.4" customHeight="1" x14ac:dyDescent="0.3">
      <c r="A44" s="55"/>
      <c r="B44" s="53" t="s">
        <v>5</v>
      </c>
      <c r="C44" s="20" t="s">
        <v>8</v>
      </c>
      <c r="D44" s="21" t="s">
        <v>6</v>
      </c>
      <c r="E44" s="22" t="s">
        <v>11</v>
      </c>
      <c r="F44" s="22" t="s">
        <v>12</v>
      </c>
      <c r="G44" s="22" t="s">
        <v>13</v>
      </c>
      <c r="H44" s="22" t="s">
        <v>73</v>
      </c>
      <c r="I44" s="69" t="s">
        <v>14</v>
      </c>
      <c r="J44" s="22" t="s">
        <v>7</v>
      </c>
      <c r="K44" s="5"/>
      <c r="L44" s="5"/>
      <c r="M44" s="36" t="s">
        <v>11</v>
      </c>
      <c r="N44" s="36" t="s">
        <v>12</v>
      </c>
      <c r="O44" s="36" t="s">
        <v>13</v>
      </c>
      <c r="P44" s="36" t="s">
        <v>73</v>
      </c>
      <c r="Q44" s="70" t="s">
        <v>14</v>
      </c>
      <c r="R44" s="36" t="s">
        <v>7</v>
      </c>
      <c r="S44" s="5"/>
      <c r="T44" s="5"/>
      <c r="U44" s="22" t="s">
        <v>11</v>
      </c>
      <c r="V44" s="22" t="s">
        <v>12</v>
      </c>
      <c r="W44" s="22" t="s">
        <v>13</v>
      </c>
      <c r="X44" s="22" t="s">
        <v>73</v>
      </c>
      <c r="Y44" s="69" t="s">
        <v>14</v>
      </c>
      <c r="Z44" s="22" t="s">
        <v>7</v>
      </c>
    </row>
    <row r="45" spans="1:54" ht="11.4" customHeight="1" x14ac:dyDescent="0.3">
      <c r="A45" s="56" t="s">
        <v>34</v>
      </c>
      <c r="B45" s="37" t="s">
        <v>29</v>
      </c>
      <c r="C45" s="24" t="s">
        <v>29</v>
      </c>
      <c r="D45" s="25" t="s">
        <v>68</v>
      </c>
      <c r="E45" s="27">
        <v>2</v>
      </c>
      <c r="F45" s="27">
        <v>1</v>
      </c>
      <c r="G45" s="27">
        <v>224</v>
      </c>
      <c r="H45" s="27">
        <v>208</v>
      </c>
      <c r="I45" s="27"/>
      <c r="J45" s="27"/>
      <c r="K45" s="28"/>
      <c r="L45" s="28">
        <f>SUM(E45:J45)</f>
        <v>435</v>
      </c>
      <c r="M45" s="29">
        <v>287.44</v>
      </c>
      <c r="N45" s="29">
        <v>123.11</v>
      </c>
      <c r="O45" s="29">
        <v>493708.69</v>
      </c>
      <c r="P45" s="29">
        <v>1095900.99</v>
      </c>
      <c r="Q45" s="29"/>
      <c r="R45" s="29"/>
      <c r="S45" s="28"/>
      <c r="T45" s="28"/>
      <c r="U45" s="26">
        <f t="shared" ref="U45" si="31">M45/E45</f>
        <v>143.72</v>
      </c>
      <c r="V45" s="26">
        <f t="shared" ref="V45:V49" si="32">N45/F45</f>
        <v>123.11</v>
      </c>
      <c r="W45" s="26">
        <f t="shared" ref="W45:W49" si="33">O45/G45</f>
        <v>2204.0566517857142</v>
      </c>
      <c r="X45" s="26">
        <f t="shared" ref="X45:X49" si="34">P45/H45</f>
        <v>5268.7547596153845</v>
      </c>
      <c r="Y45" s="26" t="e">
        <f t="shared" ref="Y45:Y49" si="35">Q45/I45</f>
        <v>#DIV/0!</v>
      </c>
      <c r="Z45" s="26" t="e">
        <f t="shared" ref="Z45:Z49" si="36">R45/J45</f>
        <v>#DIV/0!</v>
      </c>
    </row>
    <row r="46" spans="1:54" ht="11.4" customHeight="1" x14ac:dyDescent="0.3">
      <c r="A46" s="57"/>
      <c r="B46" s="37" t="s">
        <v>30</v>
      </c>
      <c r="C46" s="24" t="s">
        <v>30</v>
      </c>
      <c r="D46" s="25" t="s">
        <v>69</v>
      </c>
      <c r="E46" s="27">
        <v>513</v>
      </c>
      <c r="F46" s="27">
        <v>252</v>
      </c>
      <c r="G46" s="27">
        <v>5</v>
      </c>
      <c r="H46" s="27">
        <v>458</v>
      </c>
      <c r="I46" s="27"/>
      <c r="J46" s="27"/>
      <c r="K46" s="28"/>
      <c r="L46" s="28">
        <f t="shared" ref="L46:L49" si="37">SUM(E46:J46)</f>
        <v>1228</v>
      </c>
      <c r="M46" s="29">
        <v>259644.62</v>
      </c>
      <c r="N46" s="29">
        <v>117101.13</v>
      </c>
      <c r="O46" s="29">
        <v>362.01</v>
      </c>
      <c r="P46" s="29">
        <v>863533.44</v>
      </c>
      <c r="Q46" s="29"/>
      <c r="R46" s="29"/>
      <c r="S46" s="28"/>
      <c r="T46" s="28"/>
      <c r="U46" s="26">
        <f t="shared" ref="U46:U49" si="38">M46/E46</f>
        <v>506.12986354775825</v>
      </c>
      <c r="V46" s="26">
        <f t="shared" si="32"/>
        <v>464.68702380952385</v>
      </c>
      <c r="W46" s="26">
        <f t="shared" si="33"/>
        <v>72.402000000000001</v>
      </c>
      <c r="X46" s="26">
        <f t="shared" si="34"/>
        <v>1885.4441921397379</v>
      </c>
      <c r="Y46" s="26" t="e">
        <f t="shared" si="35"/>
        <v>#DIV/0!</v>
      </c>
      <c r="Z46" s="26" t="e">
        <f t="shared" si="36"/>
        <v>#DIV/0!</v>
      </c>
    </row>
    <row r="47" spans="1:54" ht="11.4" customHeight="1" x14ac:dyDescent="0.3">
      <c r="A47" s="57"/>
      <c r="B47" s="37" t="s">
        <v>31</v>
      </c>
      <c r="C47" s="24" t="s">
        <v>31</v>
      </c>
      <c r="D47" s="25" t="s">
        <v>70</v>
      </c>
      <c r="E47" s="27">
        <v>58</v>
      </c>
      <c r="F47" s="27">
        <v>0</v>
      </c>
      <c r="G47" s="27">
        <v>0</v>
      </c>
      <c r="H47" s="27">
        <v>28</v>
      </c>
      <c r="I47" s="27"/>
      <c r="J47" s="27"/>
      <c r="K47" s="28"/>
      <c r="L47" s="28">
        <f t="shared" si="37"/>
        <v>86</v>
      </c>
      <c r="M47" s="29">
        <v>91506.35</v>
      </c>
      <c r="N47" s="29">
        <v>0</v>
      </c>
      <c r="O47" s="29">
        <v>0</v>
      </c>
      <c r="P47" s="29">
        <v>125692.98</v>
      </c>
      <c r="Q47" s="29"/>
      <c r="R47" s="29"/>
      <c r="S47" s="28"/>
      <c r="T47" s="28"/>
      <c r="U47" s="26">
        <f t="shared" si="38"/>
        <v>1577.6956896551726</v>
      </c>
      <c r="V47" s="26" t="e">
        <f t="shared" si="32"/>
        <v>#DIV/0!</v>
      </c>
      <c r="W47" s="26" t="e">
        <f t="shared" si="33"/>
        <v>#DIV/0!</v>
      </c>
      <c r="X47" s="26">
        <f t="shared" si="34"/>
        <v>4489.0349999999999</v>
      </c>
      <c r="Y47" s="26" t="e">
        <f t="shared" si="35"/>
        <v>#DIV/0!</v>
      </c>
      <c r="Z47" s="26" t="e">
        <f t="shared" si="36"/>
        <v>#DIV/0!</v>
      </c>
    </row>
    <row r="48" spans="1:54" ht="11.4" customHeight="1" x14ac:dyDescent="0.3">
      <c r="A48" s="57"/>
      <c r="B48" s="37" t="s">
        <v>32</v>
      </c>
      <c r="C48" s="24" t="s">
        <v>32</v>
      </c>
      <c r="D48" s="25" t="s">
        <v>71</v>
      </c>
      <c r="E48" s="27">
        <v>0</v>
      </c>
      <c r="F48" s="27">
        <v>0</v>
      </c>
      <c r="G48" s="27">
        <v>53</v>
      </c>
      <c r="H48" s="27">
        <v>69</v>
      </c>
      <c r="I48" s="27"/>
      <c r="J48" s="27"/>
      <c r="K48" s="28"/>
      <c r="L48" s="28">
        <f t="shared" si="37"/>
        <v>122</v>
      </c>
      <c r="M48" s="29">
        <v>0</v>
      </c>
      <c r="N48" s="29">
        <v>0</v>
      </c>
      <c r="O48" s="29">
        <v>33663.4</v>
      </c>
      <c r="P48" s="29">
        <v>118327.47</v>
      </c>
      <c r="Q48" s="29"/>
      <c r="R48" s="29"/>
      <c r="S48" s="28"/>
      <c r="T48" s="28"/>
      <c r="U48" s="26" t="e">
        <f t="shared" si="38"/>
        <v>#DIV/0!</v>
      </c>
      <c r="V48" s="26" t="e">
        <f>N48/F48</f>
        <v>#DIV/0!</v>
      </c>
      <c r="W48" s="26">
        <f t="shared" si="33"/>
        <v>635.15849056603781</v>
      </c>
      <c r="X48" s="26">
        <f t="shared" si="34"/>
        <v>1714.8908695652174</v>
      </c>
      <c r="Y48" s="26" t="e">
        <f t="shared" si="35"/>
        <v>#DIV/0!</v>
      </c>
      <c r="Z48" s="26" t="e">
        <f t="shared" si="36"/>
        <v>#DIV/0!</v>
      </c>
    </row>
    <row r="49" spans="1:26" ht="11.4" customHeight="1" thickBot="1" x14ac:dyDescent="0.35">
      <c r="A49" s="57"/>
      <c r="B49" s="37" t="s">
        <v>33</v>
      </c>
      <c r="C49" s="24" t="s">
        <v>33</v>
      </c>
      <c r="D49" s="25" t="s">
        <v>72</v>
      </c>
      <c r="E49" s="27">
        <v>28</v>
      </c>
      <c r="F49" s="27">
        <v>474</v>
      </c>
      <c r="G49" s="27">
        <v>1639</v>
      </c>
      <c r="H49" s="27">
        <v>2000</v>
      </c>
      <c r="I49" s="27"/>
      <c r="J49" s="27"/>
      <c r="K49" s="28"/>
      <c r="L49" s="28">
        <f t="shared" si="37"/>
        <v>4141</v>
      </c>
      <c r="M49" s="29">
        <v>4789.05</v>
      </c>
      <c r="N49" s="29">
        <v>134157.97</v>
      </c>
      <c r="O49" s="29">
        <v>955028.51</v>
      </c>
      <c r="P49" s="29">
        <v>3733210.57</v>
      </c>
      <c r="Q49" s="29"/>
      <c r="R49" s="29"/>
      <c r="S49" s="28"/>
      <c r="T49" s="28"/>
      <c r="U49" s="26">
        <f t="shared" si="38"/>
        <v>171.03749999999999</v>
      </c>
      <c r="V49" s="26">
        <f t="shared" si="32"/>
        <v>283.03369198312237</v>
      </c>
      <c r="W49" s="26">
        <f t="shared" si="33"/>
        <v>582.68975594874928</v>
      </c>
      <c r="X49" s="26">
        <f t="shared" si="34"/>
        <v>1866.6052849999999</v>
      </c>
      <c r="Y49" s="26" t="e">
        <f t="shared" si="35"/>
        <v>#DIV/0!</v>
      </c>
      <c r="Z49" s="26" t="e">
        <f t="shared" si="36"/>
        <v>#DIV/0!</v>
      </c>
    </row>
    <row r="50" spans="1:26" ht="24" customHeight="1" thickBot="1" x14ac:dyDescent="0.35">
      <c r="A50" s="58"/>
      <c r="B50" s="60" t="s">
        <v>16</v>
      </c>
      <c r="C50" s="30"/>
      <c r="D50" s="31"/>
      <c r="E50" s="32">
        <f t="shared" ref="E50:J50" si="39">SUM(E45:E49)</f>
        <v>601</v>
      </c>
      <c r="F50" s="32">
        <f t="shared" si="39"/>
        <v>727</v>
      </c>
      <c r="G50" s="32">
        <f t="shared" si="39"/>
        <v>1921</v>
      </c>
      <c r="H50" s="32">
        <f t="shared" si="39"/>
        <v>2763</v>
      </c>
      <c r="I50" s="32">
        <f t="shared" si="39"/>
        <v>0</v>
      </c>
      <c r="J50" s="32">
        <f t="shared" si="39"/>
        <v>0</v>
      </c>
      <c r="K50" s="28"/>
      <c r="L50" s="51" t="s">
        <v>17</v>
      </c>
      <c r="M50" s="32">
        <f t="shared" ref="M50:R50" si="40">SUM(M45:M49)</f>
        <v>356227.46</v>
      </c>
      <c r="N50" s="32">
        <f t="shared" si="40"/>
        <v>251382.21000000002</v>
      </c>
      <c r="O50" s="32">
        <f t="shared" si="40"/>
        <v>1482762.6099999999</v>
      </c>
      <c r="P50" s="32">
        <f t="shared" si="40"/>
        <v>5936665.4499999993</v>
      </c>
      <c r="Q50" s="32">
        <f t="shared" si="40"/>
        <v>0</v>
      </c>
      <c r="R50" s="32">
        <f t="shared" si="40"/>
        <v>0</v>
      </c>
      <c r="S50" s="28"/>
      <c r="T50" s="51" t="s">
        <v>22</v>
      </c>
      <c r="U50" s="26">
        <f t="shared" ref="U50" si="41">M50/E50</f>
        <v>592.72455906821972</v>
      </c>
      <c r="V50" s="26">
        <f t="shared" ref="V50" si="42">N50/F50</f>
        <v>345.78020632737281</v>
      </c>
      <c r="W50" s="26">
        <f t="shared" ref="W50" si="43">O50/G50</f>
        <v>771.8701769911504</v>
      </c>
      <c r="X50" s="26">
        <f t="shared" ref="X50" si="44">P50/H50</f>
        <v>2148.6302750633367</v>
      </c>
      <c r="Y50" s="26" t="e">
        <f t="shared" ref="Y50" si="45">Q50/I50</f>
        <v>#DIV/0!</v>
      </c>
      <c r="Z50" s="26" t="e">
        <f t="shared" ref="Z50" si="46">R50/J50</f>
        <v>#DIV/0!</v>
      </c>
    </row>
    <row r="51" spans="1:26" ht="11.4" customHeight="1" x14ac:dyDescent="0.3">
      <c r="A51" s="5"/>
      <c r="B51" s="5"/>
      <c r="C51" s="5"/>
      <c r="D51" s="5"/>
      <c r="E51" s="28"/>
      <c r="F51" s="28"/>
      <c r="G51" s="28"/>
      <c r="H51" s="28"/>
      <c r="I51" s="28"/>
      <c r="J51" s="28"/>
      <c r="K51" s="28"/>
      <c r="L51" s="28"/>
      <c r="M51" s="28"/>
      <c r="N51" s="28"/>
      <c r="O51" s="28"/>
      <c r="P51" s="28"/>
      <c r="Q51" s="28"/>
      <c r="R51" s="28"/>
      <c r="S51" s="28"/>
      <c r="T51" s="28"/>
      <c r="U51" s="28"/>
      <c r="V51" s="28"/>
      <c r="W51" s="28"/>
      <c r="X51" s="28"/>
      <c r="Y51" s="28"/>
      <c r="Z51" s="28"/>
    </row>
    <row r="52" spans="1:26" ht="11.4" customHeight="1" x14ac:dyDescent="0.3">
      <c r="A52" s="5"/>
      <c r="B52" s="5" t="s">
        <v>67</v>
      </c>
      <c r="C52" s="5"/>
      <c r="D52" s="5"/>
      <c r="E52" s="48" t="s">
        <v>26</v>
      </c>
      <c r="F52" s="49"/>
      <c r="G52" s="49"/>
      <c r="H52" s="49"/>
      <c r="I52" s="49"/>
      <c r="J52" s="50"/>
      <c r="K52" s="28"/>
      <c r="L52" s="35"/>
      <c r="M52" s="49" t="str">
        <f>M43</f>
        <v>Non-Residential Arrearage Dollars</v>
      </c>
      <c r="N52" s="49"/>
      <c r="O52" s="49"/>
      <c r="P52" s="49"/>
      <c r="Q52" s="49"/>
      <c r="R52" s="50"/>
      <c r="S52" s="28"/>
      <c r="T52" s="35"/>
      <c r="U52" s="48" t="str">
        <f>U43</f>
        <v>Average Amount of Non-Residential Arrearage Dollars</v>
      </c>
      <c r="V52" s="49"/>
      <c r="W52" s="49"/>
      <c r="X52" s="49"/>
      <c r="Y52" s="49"/>
      <c r="Z52" s="50"/>
    </row>
    <row r="53" spans="1:26" ht="11.4" customHeight="1" x14ac:dyDescent="0.3">
      <c r="A53" s="55"/>
      <c r="B53" s="53" t="s">
        <v>5</v>
      </c>
      <c r="C53" s="20" t="s">
        <v>8</v>
      </c>
      <c r="D53" s="21" t="s">
        <v>6</v>
      </c>
      <c r="E53" s="36" t="s">
        <v>11</v>
      </c>
      <c r="F53" s="36" t="s">
        <v>12</v>
      </c>
      <c r="G53" s="36" t="s">
        <v>13</v>
      </c>
      <c r="H53" s="36" t="s">
        <v>73</v>
      </c>
      <c r="I53" s="70" t="s">
        <v>14</v>
      </c>
      <c r="J53" s="36" t="s">
        <v>7</v>
      </c>
      <c r="K53" s="28"/>
      <c r="L53" s="28"/>
      <c r="M53" s="36" t="s">
        <v>11</v>
      </c>
      <c r="N53" s="36" t="s">
        <v>12</v>
      </c>
      <c r="O53" s="36" t="s">
        <v>13</v>
      </c>
      <c r="P53" s="36" t="s">
        <v>73</v>
      </c>
      <c r="Q53" s="70" t="s">
        <v>14</v>
      </c>
      <c r="R53" s="36" t="s">
        <v>7</v>
      </c>
      <c r="S53" s="28"/>
      <c r="T53" s="28"/>
      <c r="U53" s="36" t="s">
        <v>11</v>
      </c>
      <c r="V53" s="36" t="s">
        <v>12</v>
      </c>
      <c r="W53" s="36" t="s">
        <v>13</v>
      </c>
      <c r="X53" s="36" t="s">
        <v>73</v>
      </c>
      <c r="Y53" s="70" t="s">
        <v>14</v>
      </c>
      <c r="Z53" s="36" t="s">
        <v>7</v>
      </c>
    </row>
    <row r="54" spans="1:26" ht="11.4" customHeight="1" x14ac:dyDescent="0.3">
      <c r="A54" s="59" t="s">
        <v>35</v>
      </c>
      <c r="B54" s="37" t="s">
        <v>29</v>
      </c>
      <c r="C54" s="24" t="s">
        <v>29</v>
      </c>
      <c r="D54" s="25" t="s">
        <v>68</v>
      </c>
      <c r="E54" s="27">
        <v>1</v>
      </c>
      <c r="F54" s="27">
        <v>3</v>
      </c>
      <c r="G54" s="27">
        <v>351</v>
      </c>
      <c r="H54" s="27">
        <v>205</v>
      </c>
      <c r="I54" s="29"/>
      <c r="J54" s="29"/>
      <c r="K54" s="28"/>
      <c r="L54" s="28">
        <f>SUM(E54:J54)</f>
        <v>560</v>
      </c>
      <c r="M54" s="29">
        <v>351.12</v>
      </c>
      <c r="N54" s="29">
        <v>679.74</v>
      </c>
      <c r="O54" s="29">
        <v>615409.09000000102</v>
      </c>
      <c r="P54" s="29">
        <v>1147570.18</v>
      </c>
      <c r="Q54" s="29"/>
      <c r="R54" s="29"/>
      <c r="S54" s="28"/>
      <c r="T54" s="28"/>
      <c r="U54" s="26">
        <f t="shared" ref="U54:U59" si="47">M54/E54</f>
        <v>351.12</v>
      </c>
      <c r="V54" s="26">
        <f t="shared" ref="V54:V59" si="48">N54/F54</f>
        <v>226.58</v>
      </c>
      <c r="W54" s="26">
        <f t="shared" ref="W54:W59" si="49">O54/G54</f>
        <v>1753.3022507122537</v>
      </c>
      <c r="X54" s="26">
        <f t="shared" ref="X54:X59" si="50">P54/H54</f>
        <v>5597.90331707317</v>
      </c>
      <c r="Y54" s="26" t="e">
        <f>Q54/I54</f>
        <v>#DIV/0!</v>
      </c>
      <c r="Z54" s="26" t="e">
        <f t="shared" ref="Z54:Z59" si="51">R54/J54</f>
        <v>#DIV/0!</v>
      </c>
    </row>
    <row r="55" spans="1:26" ht="11.4" customHeight="1" x14ac:dyDescent="0.3">
      <c r="A55" s="57"/>
      <c r="B55" s="37" t="s">
        <v>30</v>
      </c>
      <c r="C55" s="24" t="s">
        <v>30</v>
      </c>
      <c r="D55" s="25" t="s">
        <v>69</v>
      </c>
      <c r="E55" s="27">
        <v>167</v>
      </c>
      <c r="F55" s="27">
        <v>296</v>
      </c>
      <c r="G55" s="27">
        <v>12</v>
      </c>
      <c r="H55" s="27">
        <v>385</v>
      </c>
      <c r="I55" s="29"/>
      <c r="J55" s="29"/>
      <c r="K55" s="28"/>
      <c r="L55" s="28">
        <f t="shared" ref="L55:L58" si="52">SUM(E55:J55)</f>
        <v>860</v>
      </c>
      <c r="M55" s="29">
        <v>91437.07</v>
      </c>
      <c r="N55" s="29">
        <v>154426.75</v>
      </c>
      <c r="O55" s="29">
        <v>477742.18</v>
      </c>
      <c r="P55" s="29">
        <v>1015543.02</v>
      </c>
      <c r="Q55" s="29"/>
      <c r="R55" s="29"/>
      <c r="S55" s="28"/>
      <c r="T55" s="28"/>
      <c r="U55" s="26">
        <f t="shared" si="47"/>
        <v>547.52736526946114</v>
      </c>
      <c r="V55" s="26">
        <f t="shared" si="48"/>
        <v>521.71199324324323</v>
      </c>
      <c r="W55" s="26">
        <f t="shared" si="49"/>
        <v>39811.848333333335</v>
      </c>
      <c r="X55" s="26">
        <f t="shared" si="50"/>
        <v>2637.774077922078</v>
      </c>
      <c r="Y55" s="26" t="e">
        <f t="shared" ref="Y55:Y59" si="53">Q55/I55</f>
        <v>#DIV/0!</v>
      </c>
      <c r="Z55" s="26" t="e">
        <f t="shared" si="51"/>
        <v>#DIV/0!</v>
      </c>
    </row>
    <row r="56" spans="1:26" ht="11.4" customHeight="1" x14ac:dyDescent="0.3">
      <c r="A56" s="57"/>
      <c r="B56" s="37" t="s">
        <v>31</v>
      </c>
      <c r="C56" s="24" t="s">
        <v>31</v>
      </c>
      <c r="D56" s="25" t="s">
        <v>70</v>
      </c>
      <c r="E56" s="27">
        <v>22</v>
      </c>
      <c r="F56" s="27">
        <v>0</v>
      </c>
      <c r="G56" s="27">
        <v>0</v>
      </c>
      <c r="H56" s="27">
        <v>23</v>
      </c>
      <c r="I56" s="29"/>
      <c r="J56" s="29"/>
      <c r="K56" s="28"/>
      <c r="L56" s="28">
        <f t="shared" si="52"/>
        <v>45</v>
      </c>
      <c r="M56" s="29">
        <v>15997.75</v>
      </c>
      <c r="N56" s="29">
        <v>0</v>
      </c>
      <c r="O56" s="29">
        <v>0</v>
      </c>
      <c r="P56" s="29">
        <v>94958.66</v>
      </c>
      <c r="Q56" s="29"/>
      <c r="R56" s="29"/>
      <c r="S56" s="28"/>
      <c r="T56" s="28"/>
      <c r="U56" s="26">
        <f t="shared" si="47"/>
        <v>727.1704545454545</v>
      </c>
      <c r="V56" s="26" t="e">
        <f t="shared" si="48"/>
        <v>#DIV/0!</v>
      </c>
      <c r="W56" s="26" t="e">
        <f t="shared" si="49"/>
        <v>#DIV/0!</v>
      </c>
      <c r="X56" s="26">
        <f t="shared" si="50"/>
        <v>4128.6373913043481</v>
      </c>
      <c r="Y56" s="26" t="e">
        <f t="shared" si="53"/>
        <v>#DIV/0!</v>
      </c>
      <c r="Z56" s="26" t="e">
        <f t="shared" si="51"/>
        <v>#DIV/0!</v>
      </c>
    </row>
    <row r="57" spans="1:26" ht="11.4" customHeight="1" x14ac:dyDescent="0.3">
      <c r="A57" s="57"/>
      <c r="B57" s="37" t="s">
        <v>32</v>
      </c>
      <c r="C57" s="24" t="s">
        <v>32</v>
      </c>
      <c r="D57" s="25" t="s">
        <v>71</v>
      </c>
      <c r="E57" s="27">
        <v>1</v>
      </c>
      <c r="F57" s="27">
        <v>1</v>
      </c>
      <c r="G57" s="27">
        <v>1</v>
      </c>
      <c r="H57" s="27">
        <v>87</v>
      </c>
      <c r="I57" s="29"/>
      <c r="J57" s="29"/>
      <c r="K57" s="28"/>
      <c r="L57" s="28">
        <f t="shared" si="52"/>
        <v>90</v>
      </c>
      <c r="M57" s="29">
        <v>344.81</v>
      </c>
      <c r="N57" s="29">
        <v>5197.5600000000004</v>
      </c>
      <c r="O57" s="29">
        <v>811.51</v>
      </c>
      <c r="P57" s="29">
        <v>222475.33</v>
      </c>
      <c r="Q57" s="29"/>
      <c r="R57" s="29"/>
      <c r="S57" s="28"/>
      <c r="T57" s="28"/>
      <c r="U57" s="26">
        <f t="shared" si="47"/>
        <v>344.81</v>
      </c>
      <c r="V57" s="68">
        <f>N57/F57</f>
        <v>5197.5600000000004</v>
      </c>
      <c r="W57" s="26">
        <f>O57/G57</f>
        <v>811.51</v>
      </c>
      <c r="X57" s="26">
        <f t="shared" si="50"/>
        <v>2557.1877011494253</v>
      </c>
      <c r="Y57" s="26" t="e">
        <f>Q57/I57</f>
        <v>#DIV/0!</v>
      </c>
      <c r="Z57" s="26" t="e">
        <f t="shared" si="51"/>
        <v>#DIV/0!</v>
      </c>
    </row>
    <row r="58" spans="1:26" ht="11.4" customHeight="1" thickBot="1" x14ac:dyDescent="0.35">
      <c r="A58" s="57"/>
      <c r="B58" s="37" t="s">
        <v>33</v>
      </c>
      <c r="C58" s="24" t="s">
        <v>33</v>
      </c>
      <c r="D58" s="25" t="s">
        <v>72</v>
      </c>
      <c r="E58" s="27">
        <v>20</v>
      </c>
      <c r="F58" s="27">
        <v>944</v>
      </c>
      <c r="G58" s="27">
        <v>1092</v>
      </c>
      <c r="H58" s="27">
        <v>1777</v>
      </c>
      <c r="I58" s="29"/>
      <c r="J58" s="29"/>
      <c r="K58" s="28"/>
      <c r="L58" s="28">
        <f t="shared" si="52"/>
        <v>3833</v>
      </c>
      <c r="M58" s="29">
        <v>4336.5200000000004</v>
      </c>
      <c r="N58" s="29">
        <v>478190.88000000099</v>
      </c>
      <c r="O58" s="29">
        <v>640511.54000000097</v>
      </c>
      <c r="P58" s="29">
        <v>2771689.0700000101</v>
      </c>
      <c r="Q58" s="29"/>
      <c r="R58" s="29"/>
      <c r="S58" s="28"/>
      <c r="T58" s="28"/>
      <c r="U58" s="26"/>
      <c r="V58" s="26">
        <f t="shared" si="48"/>
        <v>506.55813559322138</v>
      </c>
      <c r="W58" s="26">
        <f t="shared" si="49"/>
        <v>586.54902930403023</v>
      </c>
      <c r="X58" s="26">
        <f t="shared" si="50"/>
        <v>1559.7574957794091</v>
      </c>
      <c r="Y58" s="26" t="e">
        <f t="shared" si="53"/>
        <v>#DIV/0!</v>
      </c>
      <c r="Z58" s="26" t="e">
        <f t="shared" si="51"/>
        <v>#DIV/0!</v>
      </c>
    </row>
    <row r="59" spans="1:26" ht="23.4" customHeight="1" thickBot="1" x14ac:dyDescent="0.35">
      <c r="A59" s="58"/>
      <c r="B59" s="60" t="s">
        <v>16</v>
      </c>
      <c r="C59" s="30"/>
      <c r="D59" s="31"/>
      <c r="E59" s="32">
        <f t="shared" ref="E59:J59" si="54">SUM(E54:E58)</f>
        <v>211</v>
      </c>
      <c r="F59" s="32">
        <f t="shared" si="54"/>
        <v>1244</v>
      </c>
      <c r="G59" s="32">
        <f t="shared" si="54"/>
        <v>1456</v>
      </c>
      <c r="H59" s="32">
        <f t="shared" si="54"/>
        <v>2477</v>
      </c>
      <c r="I59" s="32">
        <f t="shared" si="54"/>
        <v>0</v>
      </c>
      <c r="J59" s="32">
        <f t="shared" si="54"/>
        <v>0</v>
      </c>
      <c r="K59" s="28"/>
      <c r="L59" s="51" t="s">
        <v>17</v>
      </c>
      <c r="M59" s="32">
        <f t="shared" ref="M59:R59" si="55">SUM(M54:M58)</f>
        <v>112467.27</v>
      </c>
      <c r="N59" s="32">
        <f t="shared" si="55"/>
        <v>638494.93000000098</v>
      </c>
      <c r="O59" s="32">
        <f t="shared" si="55"/>
        <v>1734474.3200000019</v>
      </c>
      <c r="P59" s="32">
        <f t="shared" si="55"/>
        <v>5252236.260000011</v>
      </c>
      <c r="Q59" s="32">
        <f t="shared" si="55"/>
        <v>0</v>
      </c>
      <c r="R59" s="32">
        <f t="shared" si="55"/>
        <v>0</v>
      </c>
      <c r="S59" s="28"/>
      <c r="T59" s="51" t="s">
        <v>22</v>
      </c>
      <c r="U59" s="26">
        <f t="shared" si="47"/>
        <v>533.02023696682465</v>
      </c>
      <c r="V59" s="26">
        <f t="shared" si="48"/>
        <v>513.25959003215507</v>
      </c>
      <c r="W59" s="26">
        <f t="shared" si="49"/>
        <v>1191.2598351648364</v>
      </c>
      <c r="X59" s="26">
        <f t="shared" si="50"/>
        <v>2120.4022042793745</v>
      </c>
      <c r="Y59" s="26" t="e">
        <f t="shared" si="53"/>
        <v>#DIV/0!</v>
      </c>
      <c r="Z59" s="26" t="e">
        <f t="shared" si="51"/>
        <v>#DIV/0!</v>
      </c>
    </row>
    <row r="60" spans="1:26" ht="11.4" customHeight="1" x14ac:dyDescent="0.3">
      <c r="A60" s="5"/>
      <c r="B60" s="5"/>
      <c r="C60" s="5"/>
      <c r="D60" s="5"/>
      <c r="E60" s="28"/>
      <c r="F60" s="28"/>
      <c r="G60" s="28"/>
      <c r="H60" s="28"/>
      <c r="I60" s="28"/>
      <c r="J60" s="28"/>
      <c r="K60" s="28"/>
      <c r="L60" s="28"/>
      <c r="M60" s="28"/>
      <c r="N60" s="28"/>
      <c r="O60" s="28"/>
      <c r="P60" s="28"/>
      <c r="Q60" s="28"/>
      <c r="R60" s="28"/>
      <c r="S60" s="28"/>
      <c r="T60" s="28"/>
      <c r="U60" s="28"/>
      <c r="V60" s="28"/>
      <c r="W60" s="28"/>
      <c r="X60" s="28"/>
      <c r="Y60" s="28"/>
      <c r="Z60" s="28"/>
    </row>
    <row r="61" spans="1:26" ht="11.4" customHeight="1" x14ac:dyDescent="0.3">
      <c r="A61" s="5"/>
      <c r="B61" s="5" t="s">
        <v>67</v>
      </c>
      <c r="C61" s="5"/>
      <c r="D61" s="5"/>
      <c r="E61" s="48" t="s">
        <v>26</v>
      </c>
      <c r="F61" s="49"/>
      <c r="G61" s="49"/>
      <c r="H61" s="49"/>
      <c r="I61" s="49"/>
      <c r="J61" s="50"/>
      <c r="K61" s="28"/>
      <c r="L61" s="35"/>
      <c r="M61" s="49" t="str">
        <f>M52</f>
        <v>Non-Residential Arrearage Dollars</v>
      </c>
      <c r="N61" s="49"/>
      <c r="O61" s="49"/>
      <c r="P61" s="49"/>
      <c r="Q61" s="49"/>
      <c r="R61" s="50"/>
      <c r="S61" s="28"/>
      <c r="T61" s="35"/>
      <c r="U61" s="48" t="str">
        <f>U52</f>
        <v>Average Amount of Non-Residential Arrearage Dollars</v>
      </c>
      <c r="V61" s="49"/>
      <c r="W61" s="49"/>
      <c r="X61" s="49"/>
      <c r="Y61" s="49"/>
      <c r="Z61" s="50"/>
    </row>
    <row r="62" spans="1:26" ht="11.4" customHeight="1" x14ac:dyDescent="0.3">
      <c r="A62" s="55"/>
      <c r="B62" s="53" t="s">
        <v>5</v>
      </c>
      <c r="C62" s="20" t="s">
        <v>8</v>
      </c>
      <c r="D62" s="21" t="s">
        <v>6</v>
      </c>
      <c r="E62" s="36" t="s">
        <v>11</v>
      </c>
      <c r="F62" s="36" t="s">
        <v>12</v>
      </c>
      <c r="G62" s="36" t="s">
        <v>13</v>
      </c>
      <c r="H62" s="36" t="s">
        <v>73</v>
      </c>
      <c r="I62" s="70" t="s">
        <v>14</v>
      </c>
      <c r="J62" s="36" t="s">
        <v>7</v>
      </c>
      <c r="K62" s="28"/>
      <c r="L62" s="28"/>
      <c r="M62" s="36" t="s">
        <v>11</v>
      </c>
      <c r="N62" s="36" t="s">
        <v>12</v>
      </c>
      <c r="O62" s="36" t="s">
        <v>13</v>
      </c>
      <c r="P62" s="36" t="s">
        <v>73</v>
      </c>
      <c r="Q62" s="70" t="s">
        <v>14</v>
      </c>
      <c r="R62" s="36" t="s">
        <v>7</v>
      </c>
      <c r="S62" s="28"/>
      <c r="T62" s="28"/>
      <c r="U62" s="36" t="s">
        <v>11</v>
      </c>
      <c r="V62" s="36" t="s">
        <v>12</v>
      </c>
      <c r="W62" s="36" t="s">
        <v>13</v>
      </c>
      <c r="X62" s="36" t="s">
        <v>73</v>
      </c>
      <c r="Y62" s="70" t="s">
        <v>14</v>
      </c>
      <c r="Z62" s="36" t="s">
        <v>7</v>
      </c>
    </row>
    <row r="63" spans="1:26" ht="11.4" customHeight="1" x14ac:dyDescent="0.3">
      <c r="A63" s="59" t="s">
        <v>36</v>
      </c>
      <c r="B63" s="37" t="s">
        <v>29</v>
      </c>
      <c r="C63" s="24" t="s">
        <v>29</v>
      </c>
      <c r="D63" s="25" t="s">
        <v>68</v>
      </c>
      <c r="E63" s="27">
        <v>404</v>
      </c>
      <c r="F63" s="27">
        <v>1</v>
      </c>
      <c r="G63" s="27">
        <v>69</v>
      </c>
      <c r="H63" s="27">
        <v>119</v>
      </c>
      <c r="I63" s="27"/>
      <c r="J63" s="27"/>
      <c r="K63" s="28"/>
      <c r="L63" s="28">
        <f>SUM(E63:J63)</f>
        <v>593</v>
      </c>
      <c r="M63" s="29">
        <v>445844.21</v>
      </c>
      <c r="N63" s="29">
        <v>28.96</v>
      </c>
      <c r="O63" s="29">
        <v>265160.99</v>
      </c>
      <c r="P63" s="29">
        <v>670196.52</v>
      </c>
      <c r="Q63" s="29"/>
      <c r="R63" s="29"/>
      <c r="S63" s="28"/>
      <c r="T63" s="28"/>
      <c r="U63" s="26">
        <f t="shared" ref="U63" si="56">M63/E63</f>
        <v>1103.5747772277227</v>
      </c>
      <c r="V63" s="26">
        <f t="shared" ref="V63:V67" si="57">N63/F63</f>
        <v>28.96</v>
      </c>
      <c r="W63" s="26">
        <f t="shared" ref="W63:W67" si="58">O63/G63</f>
        <v>3842.9128985507245</v>
      </c>
      <c r="X63" s="26">
        <f t="shared" ref="X63:X67" si="59">P63/H63</f>
        <v>5631.9035294117648</v>
      </c>
      <c r="Y63" s="26" t="e">
        <f t="shared" ref="Y63:Y67" si="60">Q63/I63</f>
        <v>#DIV/0!</v>
      </c>
      <c r="Z63" s="26" t="e">
        <f t="shared" ref="Z63:Z67" si="61">R63/J63</f>
        <v>#DIV/0!</v>
      </c>
    </row>
    <row r="64" spans="1:26" ht="11.4" customHeight="1" x14ac:dyDescent="0.3">
      <c r="A64" s="57"/>
      <c r="B64" s="37" t="s">
        <v>30</v>
      </c>
      <c r="C64" s="24" t="s">
        <v>30</v>
      </c>
      <c r="D64" s="25" t="s">
        <v>69</v>
      </c>
      <c r="E64" s="27">
        <v>127</v>
      </c>
      <c r="F64" s="27">
        <v>179</v>
      </c>
      <c r="G64" s="27">
        <v>6</v>
      </c>
      <c r="H64" s="27">
        <v>224</v>
      </c>
      <c r="I64" s="27"/>
      <c r="J64" s="27"/>
      <c r="K64" s="28"/>
      <c r="L64" s="28">
        <f t="shared" ref="L64:L67" si="62">SUM(E64:J64)</f>
        <v>536</v>
      </c>
      <c r="M64" s="29">
        <v>52761.15</v>
      </c>
      <c r="N64" s="29">
        <v>33647.15</v>
      </c>
      <c r="O64" s="29">
        <v>124745.87</v>
      </c>
      <c r="P64" s="29">
        <v>663363.97</v>
      </c>
      <c r="Q64" s="29"/>
      <c r="R64" s="29"/>
      <c r="S64" s="28"/>
      <c r="T64" s="28"/>
      <c r="U64" s="26">
        <f t="shared" ref="U64:U67" si="63">M64/E64</f>
        <v>415.44212598425196</v>
      </c>
      <c r="V64" s="26">
        <f t="shared" si="57"/>
        <v>187.97290502793297</v>
      </c>
      <c r="W64" s="26">
        <f t="shared" si="58"/>
        <v>20790.978333333333</v>
      </c>
      <c r="X64" s="26">
        <f t="shared" si="59"/>
        <v>2961.4462946428571</v>
      </c>
      <c r="Y64" s="26" t="e">
        <f t="shared" si="60"/>
        <v>#DIV/0!</v>
      </c>
      <c r="Z64" s="26" t="e">
        <f t="shared" si="61"/>
        <v>#DIV/0!</v>
      </c>
    </row>
    <row r="65" spans="1:26" ht="11.4" customHeight="1" x14ac:dyDescent="0.3">
      <c r="A65" s="57"/>
      <c r="B65" s="37" t="s">
        <v>31</v>
      </c>
      <c r="C65" s="24" t="s">
        <v>31</v>
      </c>
      <c r="D65" s="25" t="s">
        <v>70</v>
      </c>
      <c r="E65" s="27">
        <v>20</v>
      </c>
      <c r="F65" s="27">
        <v>0</v>
      </c>
      <c r="G65" s="27">
        <v>0</v>
      </c>
      <c r="H65" s="27">
        <v>15</v>
      </c>
      <c r="I65" s="27"/>
      <c r="J65" s="27"/>
      <c r="K65" s="28"/>
      <c r="L65" s="28">
        <f t="shared" si="62"/>
        <v>35</v>
      </c>
      <c r="M65" s="29">
        <v>86693.08</v>
      </c>
      <c r="N65" s="29">
        <v>0</v>
      </c>
      <c r="O65" s="29">
        <v>0</v>
      </c>
      <c r="P65" s="29">
        <v>32669.97</v>
      </c>
      <c r="Q65" s="29"/>
      <c r="R65" s="29"/>
      <c r="S65" s="28"/>
      <c r="T65" s="28"/>
      <c r="U65" s="26">
        <f t="shared" si="63"/>
        <v>4334.6540000000005</v>
      </c>
      <c r="V65" s="26" t="e">
        <f t="shared" si="57"/>
        <v>#DIV/0!</v>
      </c>
      <c r="W65" s="26" t="e">
        <f t="shared" si="58"/>
        <v>#DIV/0!</v>
      </c>
      <c r="X65" s="26">
        <f t="shared" si="59"/>
        <v>2177.998</v>
      </c>
      <c r="Y65" s="26" t="e">
        <f t="shared" si="60"/>
        <v>#DIV/0!</v>
      </c>
      <c r="Z65" s="26" t="e">
        <f t="shared" si="61"/>
        <v>#DIV/0!</v>
      </c>
    </row>
    <row r="66" spans="1:26" ht="11.4" customHeight="1" x14ac:dyDescent="0.3">
      <c r="A66" s="57"/>
      <c r="B66" s="37" t="s">
        <v>32</v>
      </c>
      <c r="C66" s="24" t="s">
        <v>32</v>
      </c>
      <c r="D66" s="25" t="s">
        <v>71</v>
      </c>
      <c r="E66" s="27">
        <v>68</v>
      </c>
      <c r="F66" s="27">
        <v>0</v>
      </c>
      <c r="G66" s="27">
        <v>1</v>
      </c>
      <c r="H66" s="27">
        <v>25</v>
      </c>
      <c r="I66" s="27"/>
      <c r="J66" s="27"/>
      <c r="K66" s="28"/>
      <c r="L66" s="28">
        <f t="shared" si="62"/>
        <v>94</v>
      </c>
      <c r="M66" s="29">
        <v>51567.32</v>
      </c>
      <c r="N66" s="29">
        <v>0</v>
      </c>
      <c r="O66" s="29">
        <v>21.93</v>
      </c>
      <c r="P66" s="29">
        <v>46174.69</v>
      </c>
      <c r="Q66" s="29"/>
      <c r="R66" s="29"/>
      <c r="S66" s="28"/>
      <c r="T66" s="28"/>
      <c r="U66" s="26">
        <f t="shared" si="63"/>
        <v>758.34294117647062</v>
      </c>
      <c r="V66" s="26" t="e">
        <f t="shared" si="57"/>
        <v>#DIV/0!</v>
      </c>
      <c r="W66" s="26">
        <f t="shared" si="58"/>
        <v>21.93</v>
      </c>
      <c r="X66" s="26">
        <f t="shared" si="59"/>
        <v>1846.9876000000002</v>
      </c>
      <c r="Y66" s="26" t="e">
        <f t="shared" si="60"/>
        <v>#DIV/0!</v>
      </c>
      <c r="Z66" s="26" t="e">
        <f t="shared" si="61"/>
        <v>#DIV/0!</v>
      </c>
    </row>
    <row r="67" spans="1:26" ht="11.4" customHeight="1" thickBot="1" x14ac:dyDescent="0.35">
      <c r="A67" s="57"/>
      <c r="B67" s="37" t="s">
        <v>33</v>
      </c>
      <c r="C67" s="24" t="s">
        <v>33</v>
      </c>
      <c r="D67" s="25" t="s">
        <v>72</v>
      </c>
      <c r="E67" s="27">
        <v>12</v>
      </c>
      <c r="F67" s="27">
        <v>384</v>
      </c>
      <c r="G67" s="27">
        <v>1217</v>
      </c>
      <c r="H67" s="27">
        <v>1133</v>
      </c>
      <c r="I67" s="27"/>
      <c r="J67" s="27"/>
      <c r="K67" s="28"/>
      <c r="L67" s="28">
        <f t="shared" si="62"/>
        <v>2746</v>
      </c>
      <c r="M67" s="29">
        <v>829.73</v>
      </c>
      <c r="N67" s="29">
        <v>68929.759999999893</v>
      </c>
      <c r="O67" s="29">
        <v>521053.51</v>
      </c>
      <c r="P67" s="29">
        <v>896922.57999999903</v>
      </c>
      <c r="Q67" s="29"/>
      <c r="R67" s="29"/>
      <c r="S67" s="28"/>
      <c r="T67" s="28"/>
      <c r="U67" s="26">
        <f t="shared" si="63"/>
        <v>69.144166666666663</v>
      </c>
      <c r="V67" s="26">
        <f t="shared" si="57"/>
        <v>179.50458333333304</v>
      </c>
      <c r="W67" s="26">
        <f t="shared" si="58"/>
        <v>428.14585866885784</v>
      </c>
      <c r="X67" s="26">
        <f t="shared" si="59"/>
        <v>791.63511032656572</v>
      </c>
      <c r="Y67" s="26" t="e">
        <f t="shared" si="60"/>
        <v>#DIV/0!</v>
      </c>
      <c r="Z67" s="26" t="e">
        <f t="shared" si="61"/>
        <v>#DIV/0!</v>
      </c>
    </row>
    <row r="68" spans="1:26" ht="22.8" customHeight="1" thickBot="1" x14ac:dyDescent="0.35">
      <c r="A68" s="58"/>
      <c r="B68" s="60" t="s">
        <v>16</v>
      </c>
      <c r="C68" s="30"/>
      <c r="D68" s="31"/>
      <c r="E68" s="32">
        <f t="shared" ref="E68:J68" si="64">SUM(E63:E67)</f>
        <v>631</v>
      </c>
      <c r="F68" s="32">
        <f t="shared" si="64"/>
        <v>564</v>
      </c>
      <c r="G68" s="32">
        <f t="shared" si="64"/>
        <v>1293</v>
      </c>
      <c r="H68" s="32">
        <f t="shared" si="64"/>
        <v>1516</v>
      </c>
      <c r="I68" s="32">
        <f t="shared" si="64"/>
        <v>0</v>
      </c>
      <c r="J68" s="32">
        <f t="shared" si="64"/>
        <v>0</v>
      </c>
      <c r="K68" s="28"/>
      <c r="L68" s="51" t="s">
        <v>17</v>
      </c>
      <c r="M68" s="32">
        <f t="shared" ref="M68:R68" si="65">SUM(M63:M67)</f>
        <v>637695.49</v>
      </c>
      <c r="N68" s="32">
        <f t="shared" si="65"/>
        <v>102605.86999999989</v>
      </c>
      <c r="O68" s="32">
        <f t="shared" si="65"/>
        <v>910982.3</v>
      </c>
      <c r="P68" s="32">
        <f t="shared" si="65"/>
        <v>2309327.7299999991</v>
      </c>
      <c r="Q68" s="32">
        <f t="shared" si="65"/>
        <v>0</v>
      </c>
      <c r="R68" s="32">
        <f t="shared" si="65"/>
        <v>0</v>
      </c>
      <c r="S68" s="28"/>
      <c r="T68" s="51" t="s">
        <v>22</v>
      </c>
      <c r="U68" s="26">
        <f t="shared" ref="U68" si="66">M68/E68</f>
        <v>1010.6109191759112</v>
      </c>
      <c r="V68" s="26">
        <f t="shared" ref="V68" si="67">N68/F68</f>
        <v>181.92530141843952</v>
      </c>
      <c r="W68" s="26">
        <f t="shared" ref="W68" si="68">O68/G68</f>
        <v>704.54934261407584</v>
      </c>
      <c r="X68" s="26">
        <f t="shared" ref="X68" si="69">P68/H68</f>
        <v>1523.3032519788912</v>
      </c>
      <c r="Y68" s="26" t="e">
        <f t="shared" ref="Y68" si="70">Q68/I68</f>
        <v>#DIV/0!</v>
      </c>
      <c r="Z68" s="26" t="e">
        <f t="shared" ref="Z68" si="71">R68/J68</f>
        <v>#DIV/0!</v>
      </c>
    </row>
    <row r="69" spans="1:26" x14ac:dyDescent="0.3">
      <c r="M69" s="67"/>
      <c r="N69" s="67"/>
      <c r="O69" s="67"/>
      <c r="P69" s="67"/>
      <c r="Q69" s="67"/>
      <c r="R69" s="67"/>
    </row>
  </sheetData>
  <pageMargins left="0.25" right="0.25" top="0.75" bottom="0.75" header="0.3" footer="0.3"/>
  <pageSetup paperSize="17" orientation="landscape" r:id="rId1"/>
  <headerFooter>
    <oddHeader>&amp;L&amp;14JUNE
2023, 2022, 2019&amp;C&amp;14ARREARAGES&amp;RP.L. 2022, CHAPTER 107 Sections 2a(5) &amp;3a(5):</oddHeader>
    <oddFooter>&amp;L&amp;P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Cover Page (2)</vt:lpstr>
      <vt:lpstr>June Arrearages</vt:lpstr>
      <vt:lpstr>'June Arrearages'!Print_Area</vt:lpstr>
      <vt:lpstr>'June Arrearages'!Print_Titles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Willie Hood</cp:lastModifiedBy>
  <cp:revision/>
  <cp:lastPrinted>2023-10-10T14:52:37Z</cp:lastPrinted>
  <dcterms:created xsi:type="dcterms:W3CDTF">2022-12-08T16:18:01Z</dcterms:created>
  <dcterms:modified xsi:type="dcterms:W3CDTF">2023-10-10T14:54:12Z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