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848" documentId="13_ncr:1_{B55D7EA0-352E-48C3-A697-159AF36E60A8}" xr6:coauthVersionLast="47" xr6:coauthVersionMax="47" xr10:uidLastSave="{572163EC-643C-4E70-B4B9-55F2CD039396}"/>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<sst xmlns="http://schemas.openxmlformats.org/spreadsheetml/2006/main" count="1110" uniqueCount="148">
  <si>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</si>
  <si>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</si>
  <si>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</si>
  <si>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</si>
  <si>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</si>
  <si>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</si>
  <si>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</si>
  <si>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</si>
  <si>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</si>
  <si>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</si>
  <si>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</si>
  <si>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</si>
  <si>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</si>
  <si>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</si>
  <si>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</si>
  <si>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</si>
  <si>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</si>
  <si>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</si>
  <si>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</si>
  <si>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</si>
  <si>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</si>
  <si>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</si>
  <si>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</si>
  <si>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</si>
  <si>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</si>
  <si>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</si>
  <si>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</si>
  <si>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</si>
  <si>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</si>
  <si>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</si>
  <si>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</si>
  <si>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</si>
  <si>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</si>
  <si>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</si>
  <si>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</si>
  <si>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</si>
  <si>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</si>
  <si>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</si>
  <si>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</si>
  <si>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</si>
  <si>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</si>
  <si>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</si>
  <si>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</si>
  <si>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</si>
  <si>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</si>
  <si>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</si>
  <si>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</si>
  <si>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</si>
  <si>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</si>
  <si>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</si>
  <si>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</si>
  <si>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</si>
  <si>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</si>
  <si>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</si>
  <si>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</si>
  <si>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</si>
  <si>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</si>
  <si>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</si>
  <si>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</si>
  <si>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</si>
  <si>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</si>
  <si>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</si>
  <si>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</si>
  <si>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</si>
  <si>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</si>
  <si>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</si>
  <si>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</si>
  <si>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</si>
  <si>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</si>
  <si>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</si>
  <si>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</si>
  <si>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</si>
  <si>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</si>
  <si>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</si>
  <si>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</si>
  <si>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</si>
  <si>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</si>
  <si>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</si>
  <si>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</si>
  <si>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</si>
  <si>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</si>
  <si>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</si>
  <si>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</si>
  <si>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</si>
  <si>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</si>
  <si>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</si>
  <si>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</si>
  <si>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</si>
  <si>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</si>
  <si>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</si>
  <si>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</si>
  <si>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</si>
  <si>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</si>
  <si>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</si>
  <si>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</si>
  <si>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</si>
  <si>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</si>
  <si>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</si>
  <si>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</si>
  <si>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</si>
  <si>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</si>
  <si>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</si>
  <si>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</si>
  <si>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</si>
  <si>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</si>
  <si>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</si>
  <si>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As of 4/1/2023</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</si>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</sst>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5"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B1" workbookViewId="0">
      <selection activeCell="B3" sqref="B3"/>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106</v>
      </c>
    </row>
    <row r="5" spans="1:33" x14ac:dyDescent="0.35">
      <c r="B5" s="55" t="s">
        <v>122</v>
      </c>
      <c r="C5" s="54" t="s">
        <v>119</v>
      </c>
      <c r="D5" s="54" t="s">
        <v>66</v>
      </c>
      <c r="E5" s="34"/>
      <c r="F5" s="34"/>
      <c r="G5" s="34"/>
      <c r="I5" s="36"/>
      <c r="P5" s="74"/>
      <c r="Q5" s="74"/>
      <c r="R5" s="74"/>
      <c r="S5" s="74"/>
    </row>
    <row r="6" spans="1:33" ht="72.5" x14ac:dyDescent="0.35">
      <c r="A6" t="s">
        <v>36</v>
      </c>
      <c r="B6" s="52" t="s">
        <v>27</v>
      </c>
      <c r="C6" s="54" t="s">
        <v>21</v>
      </c>
      <c r="D6" s="54" t="s">
        <v>21</v>
      </c>
      <c r="E6" s="57" t="s">
        <v>123</v>
      </c>
      <c r="F6" s="57" t="s">
        <v>83</v>
      </c>
      <c r="G6" s="57" t="s">
        <v>84</v>
      </c>
      <c r="H6" s="57" t="s">
        <v>85</v>
      </c>
      <c r="I6" s="57" t="s">
        <v>86</v>
      </c>
      <c r="J6" s="52" t="s">
        <v>119</v>
      </c>
      <c r="K6" s="57" t="s">
        <v>87</v>
      </c>
      <c r="L6" s="52" t="s">
        <v>88</v>
      </c>
      <c r="M6" s="57" t="s">
        <v>89</v>
      </c>
      <c r="N6" s="52" t="s">
        <v>90</v>
      </c>
      <c r="O6" s="57" t="s">
        <v>12</v>
      </c>
      <c r="P6" s="58" t="s">
        <v>145</v>
      </c>
      <c r="Q6" s="58" t="s">
        <v>144</v>
      </c>
      <c r="R6" s="58" t="s">
        <v>91</v>
      </c>
      <c r="S6" s="57" t="s">
        <v>109</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-1.8884999999999999E-2</v>
      </c>
      <c r="U7" s="61">
        <v>2.7382E-2</v>
      </c>
      <c r="V7" s="60">
        <v>0.101911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-1.8884999999999999E-2</v>
      </c>
      <c r="U8" s="61">
        <v>2.7382E-2</v>
      </c>
      <c r="V8" s="60">
        <v>0.101911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-1.8884999999999999E-2</v>
      </c>
      <c r="U9" s="61">
        <v>2.7382E-2</v>
      </c>
      <c r="V9" s="60">
        <v>0.101911</v>
      </c>
      <c r="W9" s="60" t="s">
        <v>17</v>
      </c>
      <c r="X9" s="60" t="s">
        <v>17</v>
      </c>
      <c r="Y9" s="60">
        <v>0.36283700000000002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-1.8884999999999999E-2</v>
      </c>
      <c r="U10" s="61">
        <v>2.7382E-2</v>
      </c>
      <c r="V10" s="60">
        <v>0.101911</v>
      </c>
      <c r="W10" s="61" t="s">
        <v>17</v>
      </c>
      <c r="X10" s="60">
        <v>0.62773900000000005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-1.8884999999999999E-2</v>
      </c>
      <c r="U11" s="61">
        <v>2.7382E-2</v>
      </c>
      <c r="V11" s="60">
        <v>0.101911</v>
      </c>
      <c r="W11" s="60" t="s">
        <v>17</v>
      </c>
      <c r="X11" s="60" t="s">
        <v>17</v>
      </c>
      <c r="Y11" s="60">
        <v>0.310145</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-1.8884999999999999E-2</v>
      </c>
      <c r="U12" s="61">
        <v>2.7382E-2</v>
      </c>
      <c r="V12" s="60">
        <v>0.101911</v>
      </c>
      <c r="W12" s="60" t="s">
        <v>17</v>
      </c>
      <c r="X12" s="60" t="s">
        <v>17</v>
      </c>
      <c r="Y12" s="60">
        <v>0.33662300000000001</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0.101911</v>
      </c>
      <c r="W13" s="60" t="s">
        <v>17</v>
      </c>
      <c r="X13" s="60" t="s">
        <v>17</v>
      </c>
      <c r="Y13" s="60">
        <v>0.20697400000000002</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-1.8884999999999999E-2</v>
      </c>
      <c r="U14" s="61">
        <v>2.7382E-2</v>
      </c>
      <c r="V14" s="61">
        <v>0.101911</v>
      </c>
      <c r="W14" s="61">
        <v>2.4400000000000002E-4</v>
      </c>
      <c r="X14" s="60">
        <v>0.62773900000000005</v>
      </c>
      <c r="Y14" s="60">
        <v>0.36283700000000002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-1.8884999999999999E-2</v>
      </c>
      <c r="U15" s="61">
        <v>2.7382E-2</v>
      </c>
      <c r="V15" s="61">
        <v>0.101911</v>
      </c>
      <c r="W15" s="60">
        <v>2.4400000000000002E-4</v>
      </c>
      <c r="X15" s="60" t="s">
        <v>17</v>
      </c>
      <c r="Y15" s="60">
        <v>0.36283700000000002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7.0630999999999999E-2</v>
      </c>
      <c r="W16" s="60" t="s">
        <v>17</v>
      </c>
      <c r="X16" s="60" t="s">
        <v>17</v>
      </c>
      <c r="Y16" s="60" t="s">
        <v>17</v>
      </c>
      <c r="Z16" s="61" t="s">
        <v>17</v>
      </c>
      <c r="AA16" s="61">
        <v>2.3115459999999999</v>
      </c>
      <c r="AB16" s="60">
        <v>1.6363270000000001</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0.101911</v>
      </c>
      <c r="W17" s="60"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-1.8884999999999999E-2</v>
      </c>
      <c r="U18" s="61">
        <v>2.7382E-2</v>
      </c>
      <c r="V18" s="60">
        <v>0.101911</v>
      </c>
      <c r="W18" s="60" t="s">
        <v>17</v>
      </c>
      <c r="X18" s="60" t="s">
        <v>17</v>
      </c>
      <c r="Y18" s="61">
        <v>0.31040800000000002</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-1.8884999999999999E-2</v>
      </c>
      <c r="U19" s="61">
        <v>2.7382E-2</v>
      </c>
      <c r="V19" s="60">
        <v>0.101911</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-1.8884999999999999E-2</v>
      </c>
      <c r="U20" s="61">
        <v>2.7382E-2</v>
      </c>
      <c r="V20" s="60">
        <v>0.101911</v>
      </c>
      <c r="W20" s="60" t="s">
        <v>17</v>
      </c>
      <c r="X20" s="60" t="s">
        <v>17</v>
      </c>
      <c r="Y20" s="60">
        <v>0.36283700000000002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-1.8884999999999999E-2</v>
      </c>
      <c r="U21" s="61">
        <v>2.7382E-2</v>
      </c>
      <c r="V21" s="60">
        <v>0.101911</v>
      </c>
      <c r="W21" s="60" t="s">
        <v>17</v>
      </c>
      <c r="X21" s="60" t="s">
        <v>17</v>
      </c>
      <c r="Y21" s="60">
        <v>0.36283700000000002</v>
      </c>
      <c r="Z21" s="60" t="s">
        <v>17</v>
      </c>
      <c r="AA21" s="60" t="s">
        <v>17</v>
      </c>
      <c r="AB21" s="60" t="s">
        <v>17</v>
      </c>
      <c r="AC21" s="60" t="s">
        <v>17</v>
      </c>
      <c r="AD21" s="60" t="s">
        <v>17</v>
      </c>
      <c r="AE21" s="60" t="s">
        <v>17</v>
      </c>
      <c r="AF21" s="60" t="s">
        <v>17</v>
      </c>
    </row>
    <row r="22" spans="1:32" x14ac:dyDescent="0.35">
      <c r="A22" s="54" t="s">
        <v>107</v>
      </c>
      <c r="B22" s="53">
        <v>6</v>
      </c>
      <c r="C22" s="56" t="s">
        <v>121</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-1.8884999999999999E-2</v>
      </c>
      <c r="U22" s="61">
        <v>2.7382E-2</v>
      </c>
      <c r="V22" s="61">
        <v>0.101911</v>
      </c>
      <c r="W22" s="61">
        <v>2.4400000000000002E-4</v>
      </c>
      <c r="X22" s="60">
        <v>0.62773900000000005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110</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-1.8884999999999999E-2</v>
      </c>
      <c r="U23" s="61">
        <v>2.7382E-2</v>
      </c>
      <c r="V23" s="61">
        <v>0.101911</v>
      </c>
      <c r="W23" s="61">
        <v>2.4400000000000002E-4</v>
      </c>
      <c r="X23" s="60">
        <v>0.62773900000000005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1"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1"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146</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143</v>
      </c>
      <c r="B31" s="71" t="s">
        <v>17</v>
      </c>
      <c r="C31" s="51" t="s">
        <v>17</v>
      </c>
      <c r="D31" s="53"/>
      <c r="E31" s="53"/>
      <c r="F31" s="53"/>
      <c r="G31" s="53"/>
      <c r="H31" s="52"/>
    </row>
    <row r="32" spans="1:32" x14ac:dyDescent="0.35">
      <c r="A32" s="50" t="s">
        <v>23</v>
      </c>
      <c r="B32" s="72" t="s">
        <v>111</v>
      </c>
      <c r="C32" s="53" t="s">
        <v>43</v>
      </c>
      <c r="D32" s="53" t="s">
        <v>112</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113</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114</v>
      </c>
    </row>
    <row r="49" spans="1:1" x14ac:dyDescent="0.35">
      <c r="A49" s="30" t="s">
        <v>115</v>
      </c>
    </row>
    <row r="50" spans="1:1" x14ac:dyDescent="0.35">
      <c r="A50" s="30" t="s">
        <v>116</v>
      </c>
    </row>
    <row r="51" spans="1:1" x14ac:dyDescent="0.35">
      <c r="A51" s="30" t="s">
        <v>117</v>
      </c>
    </row>
    <row r="52" spans="1:1" x14ac:dyDescent="0.35">
      <c r="A52" s="30" t="s">
        <v>118</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E14" sqref="E1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53</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130</v>
      </c>
      <c r="C14" s="70">
        <f>VLOOKUP($C$8,Inputs!$A$7:$AF$26,Inputs!$L$1)</f>
        <v>29.441185000000001</v>
      </c>
      <c r="D14" s="82" t="str">
        <f>VLOOKUP($C$8,Inputs!$A$7:$AF$26,Inputs!$D$1)</f>
        <v>EGS-LV Firm - 43</v>
      </c>
    </row>
    <row r="15" spans="1:13" ht="13" x14ac:dyDescent="0.3">
      <c r="B15" s="14" t="s">
        <v>4</v>
      </c>
      <c r="C15" s="2"/>
      <c r="D15" s="83"/>
    </row>
    <row r="16" spans="1:13" x14ac:dyDescent="0.25">
      <c r="B16" s="9" t="s">
        <v>119</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-1.8884999999999999E-2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0.310145</v>
      </c>
      <c r="D26" s="100">
        <f>VLOOKUP($D$12,Inputs!$A$26:$AF$26,Inputs!$Y$1)</f>
        <v>65</v>
      </c>
    </row>
    <row r="27" spans="2:4" x14ac:dyDescent="0.25">
      <c r="B27" s="9" t="s">
        <v>129</v>
      </c>
      <c r="C27" s="102">
        <f>VLOOKUP($C$8,Inputs!$A$7:$AF$26,Inputs!$Z$1)</f>
        <v>16.579139376249998</v>
      </c>
      <c r="D27" s="82" t="str">
        <f>VLOOKUP($C$8,Inputs!$A$7:$AF$26,Inputs!$D$1)</f>
        <v>EGS-LV Firm - 43</v>
      </c>
    </row>
    <row r="28" spans="2:4" x14ac:dyDescent="0.25">
      <c r="B28" s="9" t="s">
        <v>127</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128</v>
      </c>
      <c r="C45" s="2"/>
      <c r="D45" s="5"/>
    </row>
    <row r="46" spans="2:5" x14ac:dyDescent="0.25">
      <c r="B46" s="27" t="s">
        <v>31</v>
      </c>
      <c r="C46" s="2"/>
      <c r="D46" s="5"/>
    </row>
    <row r="47" spans="2:5" x14ac:dyDescent="0.25">
      <c r="B47" s="27" t="s">
        <v>126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65</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136</v>
      </c>
      <c r="C13" s="93">
        <f>VLOOKUP($C$8,Inputs!$A$7:$AF$26,Inputs!$AF$1)</f>
        <v>16.725659</v>
      </c>
      <c r="D13" s="82">
        <f>VLOOKUP($C$8,Inputs!$A$7:$AF$26,Inputs!$B$1)</f>
        <v>49</v>
      </c>
    </row>
    <row r="14" spans="1:13" x14ac:dyDescent="0.25">
      <c r="B14" s="13" t="s">
        <v>130</v>
      </c>
      <c r="C14" s="93" t="s">
        <v>17</v>
      </c>
      <c r="D14" s="93" t="s">
        <v>17</v>
      </c>
    </row>
    <row r="15" spans="1:13" ht="13" x14ac:dyDescent="0.3">
      <c r="B15" s="14" t="s">
        <v>4</v>
      </c>
      <c r="C15" s="104"/>
      <c r="D15" s="105"/>
    </row>
    <row r="16" spans="1:13" x14ac:dyDescent="0.25">
      <c r="B16" s="9" t="s">
        <v>119</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129</v>
      </c>
      <c r="C28" s="93" t="s">
        <v>17</v>
      </c>
      <c r="D28" s="93" t="s">
        <v>17</v>
      </c>
    </row>
    <row r="29" spans="2:4" x14ac:dyDescent="0.25">
      <c r="B29" s="9" t="s">
        <v>127</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128</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64</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136</v>
      </c>
      <c r="C13" s="93">
        <f>VLOOKUP($C$8,Inputs!$A$7:$AF$26,Inputs!$AF$1)</f>
        <v>20.116797999999999</v>
      </c>
      <c r="D13" s="82">
        <f>VLOOKUP($C$8,Inputs!$A$7:$AF$26,Inputs!$B$1)</f>
        <v>50</v>
      </c>
    </row>
    <row r="14" spans="1:13" x14ac:dyDescent="0.25">
      <c r="B14" s="13" t="s">
        <v>130</v>
      </c>
      <c r="C14" s="93" t="s">
        <v>17</v>
      </c>
      <c r="D14" s="93" t="s">
        <v>17</v>
      </c>
    </row>
    <row r="15" spans="1:13" ht="13" x14ac:dyDescent="0.3">
      <c r="B15" s="14" t="s">
        <v>4</v>
      </c>
      <c r="C15" s="104"/>
      <c r="D15" s="105"/>
    </row>
    <row r="16" spans="1:13" x14ac:dyDescent="0.25">
      <c r="B16" s="9" t="s">
        <v>119</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129</v>
      </c>
      <c r="C28" s="93" t="s">
        <v>17</v>
      </c>
      <c r="D28" s="93" t="s">
        <v>17</v>
      </c>
    </row>
    <row r="29" spans="2:4" x14ac:dyDescent="0.25">
      <c r="B29" s="9" t="s">
        <v>127</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128</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58</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130</v>
      </c>
      <c r="C14" s="93" t="s">
        <v>17</v>
      </c>
      <c r="D14" s="93" t="s">
        <v>17</v>
      </c>
    </row>
    <row r="15" spans="1:13" ht="13" x14ac:dyDescent="0.3">
      <c r="B15" s="14" t="s">
        <v>4</v>
      </c>
      <c r="C15" s="104"/>
      <c r="D15" s="105"/>
    </row>
    <row r="16" spans="1:13" x14ac:dyDescent="0.25">
      <c r="B16" s="9" t="s">
        <v>119</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7.0630999999999999E-2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128</v>
      </c>
      <c r="C46" s="2"/>
      <c r="D46" s="5"/>
    </row>
    <row r="47" spans="2:4" x14ac:dyDescent="0.25">
      <c r="B47" s="27" t="s">
        <v>31</v>
      </c>
      <c r="C47" s="2"/>
      <c r="D47" s="5"/>
    </row>
    <row r="48" spans="2:4" x14ac:dyDescent="0.25">
      <c r="B48" s="27" t="s">
        <v>137</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29</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130</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0.101911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128</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108</v>
      </c>
      <c r="C8" s="33" t="s">
        <v>61</v>
      </c>
      <c r="D8" s="20" t="s">
        <v>28</v>
      </c>
      <c r="E8" s="19"/>
      <c r="F8" s="19"/>
      <c r="G8" s="19"/>
      <c r="H8" s="19"/>
      <c r="I8" s="19"/>
      <c r="J8" s="19"/>
      <c r="K8" s="2"/>
    </row>
    <row r="9" spans="1:13" ht="13" x14ac:dyDescent="0.3">
      <c r="B9" s="6"/>
      <c r="C9" s="40" t="str">
        <f>Inputs!$A$3</f>
        <v>As of 4/1/2023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135</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-1.8884999999999999E-2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0.101911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0.36283700000000002</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127</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126</v>
      </c>
      <c r="C46" s="2"/>
      <c r="D46" s="5"/>
      <c r="E46" s="2"/>
      <c r="F46" s="2"/>
      <c r="G46" s="2"/>
      <c r="H46" s="2"/>
      <c r="I46" s="2"/>
      <c r="J46" s="2"/>
      <c r="K46" s="2"/>
    </row>
    <row r="47" spans="2:11" ht="13" thickBot="1" x14ac:dyDescent="0.3">
      <c r="B47" s="121"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108</v>
      </c>
      <c r="C8" s="33" t="s">
        <v>62</v>
      </c>
      <c r="D8" s="20" t="s">
        <v>28</v>
      </c>
      <c r="E8" s="19"/>
      <c r="F8" s="19"/>
      <c r="G8" s="19"/>
      <c r="H8" s="19"/>
      <c r="I8" s="19"/>
      <c r="J8" s="19"/>
      <c r="K8" s="2"/>
    </row>
    <row r="9" spans="1:13" ht="13" x14ac:dyDescent="0.3">
      <c r="B9" s="6"/>
      <c r="C9" s="40" t="str">
        <f>Inputs!$A$3</f>
        <v>As of 4/1/2023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140</v>
      </c>
      <c r="C13" s="70">
        <f>VLOOKUP($C$8,Inputs!$A$7:$AF$26,Inputs!$F$1)</f>
        <v>39.984400000000001</v>
      </c>
      <c r="D13" s="81">
        <f>VLOOKUP($C$8,Inputs!$A$7:$AF$26,Inputs!$B$1)</f>
        <v>61</v>
      </c>
      <c r="E13" s="2"/>
      <c r="F13" s="2"/>
      <c r="G13" s="2"/>
      <c r="H13" s="2"/>
      <c r="I13" s="2"/>
      <c r="J13" s="2"/>
      <c r="K13" s="2"/>
    </row>
    <row r="14" spans="1:13" x14ac:dyDescent="0.25">
      <c r="B14" s="109" t="s">
        <v>139</v>
      </c>
      <c r="C14" s="70">
        <f>VLOOKUP($C$8,Inputs!$A$7:$AF$26,Inputs!$G$1)</f>
        <v>79.968800000000002</v>
      </c>
      <c r="D14" s="81">
        <f>VLOOKUP($C$8,Inputs!$A$7:$AF$26,Inputs!$B$1)</f>
        <v>61</v>
      </c>
      <c r="E14" s="2"/>
      <c r="F14" s="2"/>
      <c r="G14" s="2"/>
      <c r="H14" s="2"/>
      <c r="I14" s="2"/>
      <c r="J14" s="2"/>
      <c r="K14" s="2"/>
    </row>
    <row r="15" spans="1:13" x14ac:dyDescent="0.25">
      <c r="B15" s="109" t="s">
        <v>141</v>
      </c>
      <c r="C15" s="70">
        <f>VLOOKUP($C$8,Inputs!$A$7:$AF$26,Inputs!$H$1)</f>
        <v>258.00051300000001</v>
      </c>
      <c r="D15" s="81">
        <f>VLOOKUP($C$8,Inputs!$A$7:$AF$26,Inputs!$B$1)</f>
        <v>61</v>
      </c>
      <c r="E15" s="2"/>
      <c r="F15" s="2"/>
      <c r="G15" s="2"/>
      <c r="H15" s="2"/>
      <c r="I15" s="2"/>
      <c r="J15" s="2"/>
      <c r="K15" s="2"/>
    </row>
    <row r="16" spans="1:13" x14ac:dyDescent="0.25">
      <c r="B16" s="109" t="s">
        <v>142</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135</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-1.8884999999999999E-2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0.101911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0.36283700000000002</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127</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99"/>
      <c r="F51" s="2"/>
      <c r="G51" s="2"/>
      <c r="H51" s="2"/>
      <c r="I51" s="2"/>
      <c r="J51" s="2"/>
      <c r="K51" s="2"/>
    </row>
    <row r="52" spans="2:11" ht="13" thickBot="1" x14ac:dyDescent="0.3">
      <c r="B52" s="121"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F41" sqref="F4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108</v>
      </c>
      <c r="C8" s="33" t="s">
        <v>107</v>
      </c>
      <c r="D8" s="20" t="s">
        <v>28</v>
      </c>
      <c r="E8" s="19"/>
      <c r="F8" s="19"/>
      <c r="G8" s="19"/>
      <c r="H8" s="19"/>
      <c r="I8" s="19"/>
      <c r="J8" s="19"/>
      <c r="K8" s="2"/>
    </row>
    <row r="9" spans="1:13" ht="13" x14ac:dyDescent="0.3">
      <c r="B9" s="6"/>
      <c r="C9" s="40" t="str">
        <f>Inputs!$A$3</f>
        <v>As of 4/1/2023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130</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120</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-1.8884999999999999E-2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0.101911</v>
      </c>
      <c r="D22" s="94" t="str">
        <f>VLOOKUP($D$12,Inputs!$A$26:$AF$26,Inputs!$V$1)</f>
        <v>75 &amp; 76</v>
      </c>
      <c r="E22" s="2"/>
      <c r="F22" s="2"/>
      <c r="G22" s="2"/>
      <c r="H22" s="2"/>
      <c r="I22" s="2"/>
      <c r="J22" s="2"/>
      <c r="K22" s="2"/>
    </row>
    <row r="23" spans="2:11" x14ac:dyDescent="0.25">
      <c r="B23" s="12" t="s">
        <v>93</v>
      </c>
      <c r="C23" s="7">
        <f>VLOOKUP($C$8,Inputs!$A$7:$AF$26,Inputs!$W$1)</f>
        <v>2.4400000000000002E-4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0.62773900000000005</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128</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124</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25" zoomScale="90" zoomScaleNormal="90" workbookViewId="0">
      <selection activeCell="F18" sqref="F1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108</v>
      </c>
      <c r="C8" s="33" t="s">
        <v>56</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130</v>
      </c>
      <c r="C14" s="70" t="str">
        <f>VLOOKUP($C$8,Inputs!$A$7:$AF$26,Inputs!$L$1)</f>
        <v>N/A</v>
      </c>
      <c r="D14" s="82" t="s">
        <v>17</v>
      </c>
    </row>
    <row r="15" spans="1:13" ht="13" x14ac:dyDescent="0.3">
      <c r="B15" s="14" t="s">
        <v>4</v>
      </c>
      <c r="C15" s="2"/>
      <c r="D15" s="83"/>
    </row>
    <row r="16" spans="1:13" x14ac:dyDescent="0.25">
      <c r="B16" s="9" t="s">
        <v>120</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-1.8884999999999999E-2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7">
        <f>VLOOKUP($C$8,Inputs!$A$7:$AF$26,Inputs!$W$1)</f>
        <v>2.4400000000000002E-4</v>
      </c>
      <c r="D23" s="94">
        <f>VLOOKUP($D$12,Inputs!$A$26:$AF$26,Inputs!$W$1)</f>
        <v>71</v>
      </c>
    </row>
    <row r="24" spans="2:4" ht="13" x14ac:dyDescent="0.3">
      <c r="B24" s="11" t="s">
        <v>14</v>
      </c>
      <c r="D24" s="83"/>
    </row>
    <row r="25" spans="2:4" x14ac:dyDescent="0.25">
      <c r="B25" s="9" t="s">
        <v>34</v>
      </c>
      <c r="C25" s="69">
        <f>VLOOKUP($C$8,Inputs!$A$7:$AF$26,Inputs!$X$1)</f>
        <v>0.62773900000000005</v>
      </c>
      <c r="D25" s="100">
        <f>VLOOKUP($D$12,Inputs!$A$26:$AF$26,Inputs!$X$1)</f>
        <v>65</v>
      </c>
    </row>
    <row r="26" spans="2:4" x14ac:dyDescent="0.25">
      <c r="B26" s="9" t="s">
        <v>39</v>
      </c>
      <c r="C26" s="69">
        <f>VLOOKUP($C$8,Inputs!$A$7:$AF$26,Inputs!$Y$1)</f>
        <v>0.36283700000000002</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128</v>
      </c>
      <c r="C44" s="2"/>
      <c r="D44" s="5"/>
    </row>
    <row r="45" spans="2:5" x14ac:dyDescent="0.25">
      <c r="B45" s="27" t="s">
        <v>31</v>
      </c>
      <c r="C45" s="2"/>
      <c r="D45" s="5"/>
    </row>
    <row r="46" spans="2:5" x14ac:dyDescent="0.25">
      <c r="B46" s="27" t="s">
        <v>124</v>
      </c>
      <c r="C46" s="2"/>
      <c r="D46" s="5"/>
    </row>
    <row r="47" spans="2:5" x14ac:dyDescent="0.25">
      <c r="B47" s="27" t="s">
        <v>125</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D23" sqref="D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108</v>
      </c>
      <c r="C8" s="33" t="s">
        <v>57</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130</v>
      </c>
      <c r="C14" s="70">
        <f>VLOOKUP($C$8,Inputs!$A$7:$AF$26,Inputs!$L$1)</f>
        <v>14.199998000000001</v>
      </c>
      <c r="D14" s="82" t="str">
        <f>VLOOKUP($C$8,Inputs!$A$7:$AF$26,Inputs!$D$1)</f>
        <v>GSG-LV - 14</v>
      </c>
    </row>
    <row r="15" spans="1:13" ht="13" x14ac:dyDescent="0.3">
      <c r="B15" s="14" t="s">
        <v>4</v>
      </c>
      <c r="C15" s="2"/>
      <c r="D15" s="83"/>
    </row>
    <row r="16" spans="1:13" x14ac:dyDescent="0.25">
      <c r="B16" s="9" t="s">
        <v>120</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-1.8884999999999999E-2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7">
        <f>VLOOKUP($C$8,Inputs!$A$7:$AF$26,Inputs!$W$1)</f>
        <v>2.4400000000000002E-4</v>
      </c>
      <c r="D23" s="94">
        <f>VLOOKUP($D$12,Inputs!$A$26:$AF$26,Inputs!$W$1)</f>
        <v>71</v>
      </c>
    </row>
    <row r="24" spans="2:4" ht="13" x14ac:dyDescent="0.3">
      <c r="B24" s="11" t="s">
        <v>14</v>
      </c>
      <c r="D24" s="83"/>
    </row>
    <row r="25" spans="2:4" x14ac:dyDescent="0.25">
      <c r="B25" s="9" t="s">
        <v>39</v>
      </c>
      <c r="C25" s="69">
        <f>VLOOKUP($C$8,Inputs!$A$7:$AF$26,Inputs!$Y$1)</f>
        <v>0.36283700000000002</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128</v>
      </c>
      <c r="C43" s="2"/>
      <c r="D43" s="5"/>
    </row>
    <row r="44" spans="2:5" x14ac:dyDescent="0.25">
      <c r="B44" s="27" t="s">
        <v>31</v>
      </c>
      <c r="C44" s="2"/>
      <c r="D44" s="5"/>
    </row>
    <row r="45" spans="2:5" x14ac:dyDescent="0.25">
      <c r="B45" s="27" t="s">
        <v>126</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108</v>
      </c>
      <c r="C8" s="33" t="s">
        <v>49</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130</v>
      </c>
      <c r="C14" s="70">
        <f>VLOOKUP($C$8,Inputs!$A$7:$AF$26,Inputs!$L$1)</f>
        <v>37.000048</v>
      </c>
      <c r="D14" s="82" t="str">
        <f>VLOOKUP($C$8,Inputs!$A$7:$AF$26,Inputs!$D$1)</f>
        <v>CTS Firm - 18</v>
      </c>
    </row>
    <row r="15" spans="1:13" ht="13" x14ac:dyDescent="0.3">
      <c r="B15" s="14" t="s">
        <v>4</v>
      </c>
      <c r="C15" s="2"/>
      <c r="D15" s="83"/>
    </row>
    <row r="16" spans="1:13" x14ac:dyDescent="0.25">
      <c r="B16" s="9" t="s">
        <v>120</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-1.8884999999999999E-2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127</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128</v>
      </c>
      <c r="C43" s="2"/>
      <c r="D43" s="5"/>
    </row>
    <row r="44" spans="2:5" x14ac:dyDescent="0.25">
      <c r="B44" s="27" t="s">
        <v>31</v>
      </c>
      <c r="C44" s="2"/>
      <c r="D44" s="5"/>
    </row>
    <row r="45" spans="2:5" x14ac:dyDescent="0.25">
      <c r="B45" s="27" t="s">
        <v>126</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108</v>
      </c>
      <c r="C8" s="33" t="s">
        <v>59</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130</v>
      </c>
      <c r="C14" s="70">
        <f>VLOOKUP($C$8,Inputs!$A$7:$AF$26,Inputs!$L$1)</f>
        <v>22.000043000000002</v>
      </c>
      <c r="D14" s="82" t="str">
        <f>VLOOKUP($C$8,Inputs!$A$7:$AF$26,Inputs!$D$1)</f>
        <v>LVS Firm - 25</v>
      </c>
    </row>
    <row r="15" spans="1:13" ht="13" x14ac:dyDescent="0.3">
      <c r="B15" s="14" t="s">
        <v>4</v>
      </c>
      <c r="C15" s="2"/>
      <c r="D15" s="83"/>
    </row>
    <row r="16" spans="1:13" x14ac:dyDescent="0.25">
      <c r="B16" s="9" t="s">
        <v>120</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-1.8884999999999999E-2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0.31040800000000002</v>
      </c>
      <c r="D25" s="100">
        <f>VLOOKUP($D$12,Inputs!$A$26:$AF$26,Inputs!$Y$1)</f>
        <v>65</v>
      </c>
    </row>
    <row r="26" spans="2:4" x14ac:dyDescent="0.25">
      <c r="B26" s="9" t="s">
        <v>129</v>
      </c>
      <c r="C26" s="102">
        <f>VLOOKUP($C$8,Inputs!$A$7:$AF$26,Inputs!$Z$1)</f>
        <v>16.4966468125</v>
      </c>
      <c r="D26" s="94" t="str">
        <f>VLOOKUP($D$12,Inputs!$A$26:$AF$26,Inputs!$Z$1)</f>
        <v>LVS Firm - 25</v>
      </c>
    </row>
    <row r="27" spans="2:4" x14ac:dyDescent="0.25">
      <c r="B27" s="9" t="s">
        <v>127</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128</v>
      </c>
      <c r="C44" s="2"/>
      <c r="D44" s="5"/>
    </row>
    <row r="45" spans="2:5" x14ac:dyDescent="0.25">
      <c r="B45" s="27" t="s">
        <v>31</v>
      </c>
      <c r="C45" s="2"/>
      <c r="D45" s="5"/>
    </row>
    <row r="46" spans="2:5" x14ac:dyDescent="0.25">
      <c r="B46" s="27" t="s">
        <v>126</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108</v>
      </c>
      <c r="C8" s="33" t="s">
        <v>55</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130</v>
      </c>
      <c r="C14" s="70">
        <f>VLOOKUP($C$8,Inputs!$A$7:$AF$26,Inputs!$L$1)</f>
        <v>3.0891000000000002</v>
      </c>
      <c r="D14" s="82" t="str">
        <f>VLOOKUP($C$8,Inputs!$A$7:$AF$26,Inputs!$D$1)</f>
        <v>FES - 31</v>
      </c>
    </row>
    <row r="15" spans="1:13" ht="13" x14ac:dyDescent="0.3">
      <c r="B15" s="14" t="s">
        <v>4</v>
      </c>
      <c r="C15" s="2"/>
      <c r="D15" s="83"/>
    </row>
    <row r="16" spans="1:13" x14ac:dyDescent="0.25">
      <c r="B16" s="9" t="s">
        <v>120</v>
      </c>
      <c r="C16" s="70" t="str">
        <f>VLOOKUP($C$8,Inputs!$A$7:$AF$26,Inputs!$J$1)</f>
        <v>N/A</v>
      </c>
      <c r="D16" s="39" t="s">
        <v>17</v>
      </c>
    </row>
    <row r="17" spans="2:4" x14ac:dyDescent="0.25">
      <c r="B17" s="9" t="s">
        <v>131</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0.20697400000000002</v>
      </c>
      <c r="D26" s="100">
        <f>VLOOKUP($D$12,Inputs!$A$26:$AF$26,Inputs!$Y$1)</f>
        <v>65</v>
      </c>
    </row>
    <row r="27" spans="2:4" x14ac:dyDescent="0.25">
      <c r="B27" s="9" t="s">
        <v>129</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128</v>
      </c>
      <c r="C45" s="2"/>
      <c r="D45" s="5"/>
    </row>
    <row r="46" spans="2:5" x14ac:dyDescent="0.25">
      <c r="B46" s="27" t="s">
        <v>31</v>
      </c>
      <c r="C46" s="2"/>
      <c r="D46" s="5"/>
    </row>
    <row r="47" spans="2:5" x14ac:dyDescent="0.25">
      <c r="B47" s="27" t="s">
        <v>126</v>
      </c>
      <c r="C47" s="2"/>
      <c r="D47" s="5"/>
      <c r="E47" s="84"/>
    </row>
    <row r="48" spans="2:5" x14ac:dyDescent="0.25">
      <c r="B48" s="27" t="s">
        <v>132</v>
      </c>
      <c r="C48" s="2"/>
      <c r="D48" s="5"/>
    </row>
    <row r="49" spans="2:5" x14ac:dyDescent="0.25">
      <c r="B49" s="27" t="s">
        <v>133</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52</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130</v>
      </c>
      <c r="C14" s="70" t="str">
        <f>VLOOKUP($C$8,Inputs!$A$7:$AF$26,Inputs!$L$1)</f>
        <v>N/A</v>
      </c>
      <c r="D14" s="76" t="s">
        <v>17</v>
      </c>
    </row>
    <row r="15" spans="1:13" ht="13" x14ac:dyDescent="0.3">
      <c r="B15" s="14" t="s">
        <v>4</v>
      </c>
      <c r="C15" s="2"/>
      <c r="D15" s="83"/>
    </row>
    <row r="16" spans="1:13" x14ac:dyDescent="0.25">
      <c r="B16" s="9" t="s">
        <v>120</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-1.8884999999999999E-2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0.62773900000000005</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128</v>
      </c>
      <c r="C44" s="2"/>
      <c r="D44" s="5"/>
    </row>
    <row r="45" spans="2:5" x14ac:dyDescent="0.25">
      <c r="B45" s="27" t="s">
        <v>31</v>
      </c>
      <c r="C45" s="2"/>
      <c r="D45" s="5"/>
    </row>
    <row r="46" spans="2:5" x14ac:dyDescent="0.25">
      <c r="B46" s="27" t="s">
        <v>124</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5" t="s">
        <v>10</v>
      </c>
      <c r="B2" s="116"/>
      <c r="C2" s="116"/>
      <c r="D2" s="116"/>
      <c r="E2" s="116"/>
      <c r="F2" s="116"/>
      <c r="G2" s="116"/>
      <c r="H2" s="117"/>
      <c r="I2" s="24"/>
      <c r="J2" s="24"/>
      <c r="K2" s="24"/>
      <c r="L2" s="23"/>
      <c r="M2" s="23"/>
    </row>
    <row r="3" spans="1:13" ht="42.65" customHeight="1" thickBot="1" x14ac:dyDescent="0.3">
      <c r="A3" s="118"/>
      <c r="B3" s="119"/>
      <c r="C3" s="119"/>
      <c r="D3" s="119"/>
      <c r="E3" s="119"/>
      <c r="F3" s="119"/>
      <c r="G3" s="119"/>
      <c r="H3" s="120"/>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108</v>
      </c>
      <c r="C8" s="89" t="s">
        <v>51</v>
      </c>
      <c r="D8" s="20" t="s">
        <v>28</v>
      </c>
    </row>
    <row r="9" spans="1:13" ht="13" x14ac:dyDescent="0.3">
      <c r="B9" s="6"/>
      <c r="C9" s="40" t="str">
        <f>Inputs!$A$3</f>
        <v>As of 4/1/2023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130</v>
      </c>
      <c r="C14" s="70">
        <f>VLOOKUP($C$8,Inputs!$A$7:$AF$26,Inputs!$L$1)</f>
        <v>9.7500029999999995</v>
      </c>
      <c r="D14" s="81">
        <f>VLOOKUP($C$8,Inputs!$A$7:$AF$26,Inputs!$B$1)</f>
        <v>38</v>
      </c>
    </row>
    <row r="15" spans="1:13" ht="13" x14ac:dyDescent="0.3">
      <c r="B15" s="14" t="s">
        <v>4</v>
      </c>
      <c r="C15" s="2"/>
      <c r="D15" s="83"/>
    </row>
    <row r="16" spans="1:13" x14ac:dyDescent="0.25">
      <c r="B16" s="9" t="s">
        <v>134</v>
      </c>
      <c r="C16" s="70">
        <f>VLOOKUP($C$8,Inputs!$A$7:$AF$26,Inputs!$K$1)</f>
        <v>0.147281</v>
      </c>
      <c r="D16" s="82" t="str">
        <f>VLOOKUP($C$8,Inputs!$A$7:$AF$26,Inputs!$C$1)</f>
        <v>EGS-Com&amp;Ind - App A pg 9</v>
      </c>
    </row>
    <row r="17" spans="2:4" x14ac:dyDescent="0.25">
      <c r="B17" s="9" t="s">
        <v>138</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-1.8884999999999999E-2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0.36283700000000002</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128</v>
      </c>
      <c r="C44" s="2"/>
      <c r="D44" s="5"/>
    </row>
    <row r="45" spans="2:5" x14ac:dyDescent="0.25">
      <c r="B45" s="27" t="s">
        <v>31</v>
      </c>
      <c r="C45" s="2"/>
      <c r="D45" s="5"/>
    </row>
    <row r="46" spans="2:5" x14ac:dyDescent="0.25">
      <c r="B46" s="27" t="s">
        <v>126</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2023-07-27T15:48:13Z</dcterms:modified>
</cp:coreProperties>
</file>